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giraldo\Downloads\"/>
    </mc:Choice>
  </mc:AlternateContent>
  <xr:revisionPtr revIDLastSave="0" documentId="13_ncr:1_{47EEA896-0D12-4C95-9170-7B1CC656F6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de trabajo" sheetId="2" r:id="rId1"/>
    <sheet name="Tablas" sheetId="4" r:id="rId2"/>
  </sheets>
  <externalReferences>
    <externalReference r:id="rId3"/>
    <externalReference r:id="rId4"/>
  </externalReferences>
  <definedNames>
    <definedName name="_xlnm._FilterDatabase" localSheetId="0" hidden="1">'Plan de trabajo'!$B$8:$U$69</definedName>
    <definedName name="_xlnm.Print_Area" localSheetId="0">'Plan de trabajo'!$B$1:$W$72</definedName>
    <definedName name="Ejecución">Tablas!$B$3:$B$4</definedName>
    <definedName name="Objetivos">Tablas!$F$3:$F$8</definedName>
    <definedName name="Perspectiva">Tablas!$D$3:$D$21</definedName>
    <definedName name="_xlnm.Print_Titles" localSheetId="0">'Plan de trabajo'!$1:$3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7" i="2" l="1"/>
  <c r="V35" i="2"/>
  <c r="V27" i="2"/>
  <c r="V25" i="2"/>
  <c r="V19" i="2"/>
  <c r="V13" i="2"/>
  <c r="V61" i="2" l="1"/>
  <c r="V63" i="2"/>
  <c r="V37" i="2"/>
  <c r="V49" i="2" l="1"/>
  <c r="AH22" i="2"/>
  <c r="AH21" i="2"/>
  <c r="AH23" i="2" l="1"/>
  <c r="R67" i="2"/>
  <c r="U67" i="2"/>
  <c r="V57" i="2"/>
  <c r="V55" i="2"/>
  <c r="V15" i="2"/>
  <c r="V51" i="2"/>
  <c r="J67" i="2"/>
  <c r="K67" i="2"/>
  <c r="L67" i="2"/>
  <c r="M67" i="2"/>
  <c r="N67" i="2"/>
  <c r="O67" i="2"/>
  <c r="P67" i="2"/>
  <c r="Q67" i="2"/>
  <c r="S67" i="2"/>
  <c r="T67" i="2"/>
  <c r="V39" i="2"/>
  <c r="V59" i="2"/>
  <c r="V53" i="2"/>
  <c r="V45" i="2"/>
  <c r="V11" i="2"/>
  <c r="V17" i="2"/>
  <c r="V21" i="2"/>
  <c r="V23" i="2"/>
  <c r="V29" i="2"/>
  <c r="V31" i="2"/>
  <c r="V33" i="2"/>
  <c r="V41" i="2"/>
  <c r="V43" i="2"/>
  <c r="V9" i="2"/>
  <c r="U68" i="2"/>
  <c r="T68" i="2"/>
  <c r="S68" i="2"/>
  <c r="R68" i="2"/>
  <c r="Q68" i="2"/>
  <c r="P68" i="2"/>
  <c r="O68" i="2"/>
  <c r="N68" i="2"/>
  <c r="M68" i="2"/>
  <c r="L68" i="2"/>
  <c r="K68" i="2"/>
  <c r="J68" i="2"/>
  <c r="V67" i="2" l="1"/>
  <c r="J69" i="2"/>
  <c r="N69" i="2"/>
  <c r="L69" i="2"/>
  <c r="R69" i="2"/>
  <c r="K69" i="2"/>
  <c r="O69" i="2"/>
  <c r="P69" i="2"/>
  <c r="T69" i="2"/>
  <c r="U69" i="2"/>
  <c r="M69" i="2"/>
  <c r="S69" i="2"/>
  <c r="V68" i="2"/>
  <c r="Q69" i="2"/>
  <c r="V69" i="2" l="1"/>
  <c r="J71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<sst xmlns="http://schemas.openxmlformats.org/spreadsheetml/2006/main" count="379" uniqueCount="134">
  <si>
    <t>PLAN DE TRABAJO ANUAL DEL SG-SST</t>
  </si>
  <si>
    <t>F-TH-SST-11</t>
  </si>
  <si>
    <t>Versión: 01</t>
  </si>
  <si>
    <t>Aprobación: 21/06/2022</t>
  </si>
  <si>
    <t>OBJETIVO</t>
  </si>
  <si>
    <t xml:space="preserve">Documentar, implementar y mantener las actividades del Sistema de Gestión de Seguridad y Salud en el Trabajo de acuerdo a lo establecido en el Decreto 1072 de 2015 y en la Resolución 0312 de 2019 con el fin de garantizar la disminución de condiciones inseguras en INDEPORTES ANTIOQUIA </t>
  </si>
  <si>
    <t>Convenciones</t>
  </si>
  <si>
    <t>META</t>
  </si>
  <si>
    <t>Cumplir con el 100% de las actividades programadas en el Sistema de Gestión de Seguridad y Salud en el Trabajo para la vigencia en INDEPORTES ANTIOQUIA</t>
  </si>
  <si>
    <t>P</t>
  </si>
  <si>
    <t>PLANEADO</t>
  </si>
  <si>
    <t>INDICADOR</t>
  </si>
  <si>
    <t>(N° de actividades ejecutadas / N° actividades programadas)*100</t>
  </si>
  <si>
    <t>E</t>
  </si>
  <si>
    <t>EJECUTADO</t>
  </si>
  <si>
    <t>PERIODO</t>
  </si>
  <si>
    <t>NE</t>
  </si>
  <si>
    <t>NO EJECUTADO</t>
  </si>
  <si>
    <t>N°</t>
  </si>
  <si>
    <t xml:space="preserve">OBJETIVOS </t>
  </si>
  <si>
    <t xml:space="preserve">METAS </t>
  </si>
  <si>
    <t>CICLO</t>
  </si>
  <si>
    <t>PERSPECTIVA/ENFOQUE</t>
  </si>
  <si>
    <t>ACTIVIDADES</t>
  </si>
  <si>
    <t xml:space="preserve">RESPONSABLE </t>
  </si>
  <si>
    <t>RECURSOS</t>
  </si>
  <si>
    <t>ESTADO DE LA ACTIVIDAD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</si>
  <si>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</si>
  <si>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</si>
  <si>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</si>
  <si>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</si>
  <si>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</si>
  <si>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</si>
  <si>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</si>
  <si>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</si>
  <si>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</si>
  <si>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</si>
  <si>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</si>
  <si>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</si>
  <si>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CUMPLIMIENTO ACTIVIDAD</t>
  </si>
  <si>
    <t>OBSERVACIÓN DE CUMPLIMIENTO</t>
  </si>
  <si>
    <t>Garantizar el cumplimiento de los requisitos legales que en materia de Seguridad y Salud en el Trabajo que apliquen a la organización.</t>
  </si>
  <si>
    <t>PLANEAR</t>
  </si>
  <si>
    <t>Documentación y ejecución del SG-SST</t>
  </si>
  <si>
    <t>Realizar evaluación inicial del SG SST según lineamientos del Decreto 1072 del 2015, para el plan de trabajo 2024</t>
  </si>
  <si>
    <t>SST</t>
  </si>
  <si>
    <t>Humanos</t>
  </si>
  <si>
    <t>Planeado</t>
  </si>
  <si>
    <t>Ejecutado</t>
  </si>
  <si>
    <t>Recursos</t>
  </si>
  <si>
    <t>Humanos
Financiero</t>
  </si>
  <si>
    <t>Desarrollar actividades de mejoramiento continuo de promoción y prevención de la salud que contribuyan a estilos de vida y trabajo saludables para los funcionarios y contratistas.</t>
  </si>
  <si>
    <t>Medicina preventiva</t>
  </si>
  <si>
    <t>SST, Talento Humano</t>
  </si>
  <si>
    <t>Fortalecer los conocimientos en Seguridad y Salud en el Trabajo mediante la implementación del plan de capacitaciones anual, para contribuir con la adaptación de los procesos en el desarrollo de actitudes, valores y destrezas</t>
  </si>
  <si>
    <t>Capacitación y formación</t>
  </si>
  <si>
    <t>Revisión anual, actualización y comunicación de la Política en SST</t>
  </si>
  <si>
    <t xml:space="preserve">SST
</t>
  </si>
  <si>
    <t>Realizar medición y seguimiento anual de los objetivos con el fin de verificar el nivel de cumplimiento</t>
  </si>
  <si>
    <t>Actualizar y evaluar la matriz de requisitos legales aplicables a la entidad</t>
  </si>
  <si>
    <t>Realizar reuniones mensuales del COPASST</t>
  </si>
  <si>
    <t>COPASST
SST</t>
  </si>
  <si>
    <t>identificar los peligros, evaluar y valorar los riesgos y establecer los respectivos controles para los riesgos prioritarios que aporten a la prevención de los incidentes y accidentes de trabajo y a la aparición de enfermedades laborales</t>
  </si>
  <si>
    <t>Plasmar los cambios significativos que afecten la seguridad y salud en el trabajo de los funcionarios de Indeportes Antioquia, en la matriz cambios.</t>
  </si>
  <si>
    <t>identificar los peligros, evaluar y valorar los rriesgos y establecer los respectivos controles para los riesgos prioritarios que aporten a la prevención de los incidentes y accidentes de trabajo y a la aparición de enfermedades laborales</t>
  </si>
  <si>
    <t>HACER</t>
  </si>
  <si>
    <t>Actualizar la matriz IPEVR con participación de los funcionarios y contratistas</t>
  </si>
  <si>
    <t>Gestión de la salud</t>
  </si>
  <si>
    <t>Intervención del SVE Osteomuscular</t>
  </si>
  <si>
    <t>ARL
SST</t>
  </si>
  <si>
    <t>Peligro Psicosocial</t>
  </si>
  <si>
    <t>Intervención en el SVE Psicosocial</t>
  </si>
  <si>
    <t>Intervención de los casos blandos del SVE Psicosocial</t>
  </si>
  <si>
    <t>Humanos
Financieros</t>
  </si>
  <si>
    <t>Intervención en el programa de estilos de vida saludable</t>
  </si>
  <si>
    <t>Realizar la semana de la salud en la entidad con enfoque al programa de estilos de vida y entornos saludables y las actividades de promoción y prevención de la salud</t>
  </si>
  <si>
    <t>Realizar mediciones ambientales a necesidad de los peligros y riesgos detectados</t>
  </si>
  <si>
    <t>SST
ARL</t>
  </si>
  <si>
    <t>Identificar los diferentes factores de peligro, evaluar los riesgos, amenazas y establecer los controles necesarios para garantizar la salud y seguridad de los funcionarios y contratistas.</t>
  </si>
  <si>
    <t>Realizar  entrega de  elementos de protección personal - EPP</t>
  </si>
  <si>
    <t>Humanos
Tecnológicos}</t>
  </si>
  <si>
    <t>Gestión emergencias</t>
  </si>
  <si>
    <t xml:space="preserve">Realizar simulacro de respuesta ante emergencias </t>
  </si>
  <si>
    <t>VERIFICAR</t>
  </si>
  <si>
    <t>Realizar revisión anual del SG-SST por la Gerencia</t>
  </si>
  <si>
    <t>Realizar auditoria interna del SG-SST con acompañamiento en su planificación por parte del COPASST</t>
  </si>
  <si>
    <t>Contribuir al cumplimiento de los requisitos normativos vigentes en materia de Seguridad y Salud en el Trabajo aplicables a la entidad, por medio del diseño, implementación y mantenimiento del sistema.</t>
  </si>
  <si>
    <t>ACTUAR</t>
  </si>
  <si>
    <t>Gestión de peligros y riesgos</t>
  </si>
  <si>
    <t>Seguimiento de la matriz de Acciones correctivas, preventivas y de mejora - ACPM</t>
  </si>
  <si>
    <t>Aplicar rendición de cuentas por parte de todos los niveles de la organización.</t>
  </si>
  <si>
    <t xml:space="preserve">EJECUTADO </t>
  </si>
  <si>
    <t xml:space="preserve">INDICADOR </t>
  </si>
  <si>
    <t xml:space="preserve">FIRMA RESPONSABLE DEL SG-SST
</t>
  </si>
  <si>
    <t>CUMPLIMIENTO ANUAL</t>
  </si>
  <si>
    <t>Ejecución</t>
  </si>
  <si>
    <t>Perspectiva</t>
  </si>
  <si>
    <t>Objetivos</t>
  </si>
  <si>
    <t>Ciclo</t>
  </si>
  <si>
    <t>Peligro Biomecánico</t>
  </si>
  <si>
    <t>Fortalecer los conomicientos en Seguridad y Salud en el Trabajo mediante la implementación del plan de capacitaciones anual, para contribuir con la adaptación de los prrocesos en el desarrollo de actitudes, valores y destrezas</t>
  </si>
  <si>
    <t>Peligro Físico-Ruido</t>
  </si>
  <si>
    <t>Peligro Fisico-Iuminación</t>
  </si>
  <si>
    <t>Realizar las evaluaciones medicas requeridad para el monitoreo de las condiciones de salud de los trabajadores.</t>
  </si>
  <si>
    <t>Peligro condiciones de seguridad-Eléctrico</t>
  </si>
  <si>
    <t>Peligro condiciones de seguridad-Locativo</t>
  </si>
  <si>
    <t>Peligro Riesgo público</t>
  </si>
  <si>
    <t>Peligro Quimíco</t>
  </si>
  <si>
    <t>Contratistas y Proveedores</t>
  </si>
  <si>
    <t>Garantizar el cumplimiento de requisitos legales que en materia de SST apliquen a la entidad</t>
  </si>
  <si>
    <t>Garantizar la capacitación en temas relacionados con SST</t>
  </si>
  <si>
    <t>Identificar los diferentes factores de peligros, evaluar los riesgos y establecer los controles necesarios para garantizar la Salud y Seguridad de los trabajadores</t>
  </si>
  <si>
    <t>Funcionamiento COPASST</t>
  </si>
  <si>
    <t>Implementar y mantener el SG-SST que garantice un espacio de trabajo seguro y saludable para los trabajadores</t>
  </si>
  <si>
    <t>Funcionamiento CCL</t>
  </si>
  <si>
    <t>Prevenir accidentes de trabajo y enfermedades laborales</t>
  </si>
  <si>
    <t>Gestión ambiental</t>
  </si>
  <si>
    <t>Promover el mejoramiento SG-SST de proveedores y contratistas, para fomentar el cumplimiento de las exigencias legales</t>
  </si>
  <si>
    <t>Seguridad industrial</t>
  </si>
  <si>
    <t>Fin Tabla</t>
  </si>
  <si>
    <t>Garantizar el cumplimiento de los requisitos legalees que en materia de Seguridad y Salud en el Trabajo que apliquen a la organización.</t>
  </si>
  <si>
    <t>Convocar y conformar el Comité de Convivencia Laboral</t>
  </si>
  <si>
    <t xml:space="preserve">Realizar la evaluación a los proveedores en relación a seguridad y salud en el trabajo. </t>
  </si>
  <si>
    <t>Diseñar un plan de capacitaciones para la vigencia 2025 de cuadro con la necesidades especificas de la entidad</t>
  </si>
  <si>
    <t>Realizar las inducciones de SST a los contratistas</t>
  </si>
  <si>
    <t>Realizar la rendición de cuentas de todos los niveles de la entidad</t>
  </si>
  <si>
    <t>Oficina asesora Juridica
SST</t>
  </si>
  <si>
    <t>Revisar, aprobar, implementar y divulgar  un instructivo para la adquisición de productos, servicios y contratación</t>
  </si>
  <si>
    <t xml:space="preserve">Actualizar el perfil sociodemografico de todos los ffuncionarios </t>
  </si>
  <si>
    <t>Actualiza el programa de prevención de consumo de sustancias psicoactivas, alcohol y tabaco</t>
  </si>
  <si>
    <t>Realizar presupuesto para el año 2025.</t>
  </si>
  <si>
    <t>p</t>
  </si>
  <si>
    <t>Enero - Diciembre 2025</t>
  </si>
  <si>
    <t>FIRMA EMPLEADOR - LUIS GIOVANY ARIAS TOBÓN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</si>
</sst>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\-&quot;$&quot;#,##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b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0" tint="-0.499984740745262"/>
      <name val="Arial"/>
      <family val="2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A0109"/>
        <bgColor indexed="64"/>
      </patternFill>
    </fill>
    <fill>
      <patternFill patternType="solid">
        <fgColor rgb="FF5DA43A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9" fontId="8" fillId="2" borderId="2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top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9" fontId="12" fillId="0" borderId="4" xfId="2" applyFont="1" applyBorder="1" applyAlignment="1">
      <alignment horizontal="center" vertical="center" textRotation="90"/>
    </xf>
    <xf numFmtId="0" fontId="13" fillId="0" borderId="0" xfId="0" applyFont="1"/>
    <xf numFmtId="0" fontId="10" fillId="0" borderId="0" xfId="0" applyFont="1" applyAlignment="1">
      <alignment horizontal="center" vertical="center"/>
    </xf>
    <xf numFmtId="9" fontId="10" fillId="0" borderId="0" xfId="0" applyNumberFormat="1" applyFont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top"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23" xfId="0" applyBorder="1" applyAlignment="1">
      <alignment wrapText="1"/>
    </xf>
    <xf numFmtId="0" fontId="0" fillId="0" borderId="24" xfId="0" applyBorder="1"/>
    <xf numFmtId="0" fontId="0" fillId="0" borderId="24" xfId="0" applyBorder="1" applyAlignment="1">
      <alignment wrapText="1"/>
    </xf>
    <xf numFmtId="0" fontId="0" fillId="0" borderId="1" xfId="0" applyBorder="1"/>
    <xf numFmtId="0" fontId="7" fillId="5" borderId="23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top" textRotation="90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9" fontId="3" fillId="0" borderId="27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9" fontId="3" fillId="0" borderId="30" xfId="0" applyNumberFormat="1" applyFont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9" fontId="19" fillId="0" borderId="0" xfId="0" applyNumberFormat="1" applyFont="1" applyAlignment="1">
      <alignment horizontal="center" vertical="center"/>
    </xf>
    <xf numFmtId="0" fontId="19" fillId="0" borderId="0" xfId="0" applyFont="1"/>
    <xf numFmtId="0" fontId="3" fillId="0" borderId="2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9" fontId="3" fillId="0" borderId="26" xfId="0" applyNumberFormat="1" applyFont="1" applyBorder="1" applyAlignment="1">
      <alignment horizontal="center" vertical="center" wrapText="1"/>
    </xf>
    <xf numFmtId="9" fontId="3" fillId="0" borderId="29" xfId="0" applyNumberFormat="1" applyFont="1" applyBorder="1" applyAlignment="1">
      <alignment horizontal="center" vertical="center" wrapText="1"/>
    </xf>
    <xf numFmtId="9" fontId="3" fillId="0" borderId="27" xfId="0" applyNumberFormat="1" applyFont="1" applyBorder="1" applyAlignment="1">
      <alignment horizontal="center" vertical="center" wrapText="1"/>
    </xf>
    <xf numFmtId="9" fontId="3" fillId="0" borderId="30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9" fontId="3" fillId="0" borderId="26" xfId="0" applyNumberFormat="1" applyFont="1" applyBorder="1" applyAlignment="1">
      <alignment horizontal="center" vertical="center"/>
    </xf>
    <xf numFmtId="9" fontId="3" fillId="0" borderId="29" xfId="0" applyNumberFormat="1" applyFont="1" applyBorder="1" applyAlignment="1">
      <alignment horizontal="center" vertical="center"/>
    </xf>
    <xf numFmtId="9" fontId="19" fillId="0" borderId="26" xfId="0" applyNumberFormat="1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29" xfId="0" applyFont="1" applyBorder="1" applyAlignment="1">
      <alignment horizontal="justify" vertical="center" wrapText="1"/>
    </xf>
    <xf numFmtId="9" fontId="3" fillId="0" borderId="38" xfId="0" applyNumberFormat="1" applyFont="1" applyBorder="1" applyAlignment="1">
      <alignment horizontal="center" vertical="center" wrapText="1"/>
    </xf>
    <xf numFmtId="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9" fontId="19" fillId="0" borderId="8" xfId="0" applyNumberFormat="1" applyFont="1" applyBorder="1" applyAlignment="1">
      <alignment horizontal="center" vertical="center" wrapText="1"/>
    </xf>
    <xf numFmtId="9" fontId="19" fillId="0" borderId="6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left" vertical="center" wrapText="1"/>
    </xf>
    <xf numFmtId="164" fontId="3" fillId="0" borderId="29" xfId="0" applyNumberFormat="1" applyFont="1" applyBorder="1" applyAlignment="1">
      <alignment horizontal="left" vertical="center" wrapText="1"/>
    </xf>
    <xf numFmtId="0" fontId="3" fillId="0" borderId="32" xfId="0" applyFont="1" applyBorder="1" applyAlignment="1">
      <alignment horizontal="justify" vertical="center" wrapText="1"/>
    </xf>
    <xf numFmtId="0" fontId="3" fillId="0" borderId="33" xfId="0" applyFont="1" applyBorder="1" applyAlignment="1">
      <alignment horizontal="justify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36" xfId="0" applyNumberFormat="1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/>
    </xf>
    <xf numFmtId="9" fontId="19" fillId="0" borderId="9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3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FD6149"/>
      <color rgb="FFFA0109"/>
      <color rgb="FF00FF00"/>
      <color rgb="FF5DA43A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externalLink" Target="externalLinks/externalLink2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246944</xdr:colOff>
      <xdr:row>67</xdr:row>
      <xdr:rowOff>606780</xdr:rowOff>
    </xdr:from>
    <xdr:to>
      <xdr:col>5</xdr:col>
      <xdr:colOff>1732139</xdr:colOff>
      <xdr:row>68</xdr:row>
      <xdr:rowOff>609514</xdr:rowOff>
    </xdr:to>
    <xdr:pic>
      <xdr:nvPicPr>
        <xdr:cNvPr id="5" name="Imagen 4" descr="C:\Users\jmposada\OneDrive - INDEPORTES ANTIOQUIA\Documentos\FIRMA JOHANA POSADA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5611" y="22655391"/>
          <a:ext cx="1485195" cy="63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773544</xdr:colOff>
      <xdr:row>0</xdr:row>
      <xdr:rowOff>232833</xdr:rowOff>
    </xdr:from>
    <xdr:to>
      <xdr:col>3</xdr:col>
      <xdr:colOff>329832</xdr:colOff>
      <xdr:row>1</xdr:row>
      <xdr:rowOff>349250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961" y="232833"/>
          <a:ext cx="2347575" cy="592667"/>
        </a:xfrm>
        <a:prstGeom prst="rect">
          <a:avLst/>
        </a:prstGeom>
      </xdr:spPr>
    </xdr:pic>
    <xdr:clientData/>
  </xdr:twoCellAnchor>
  <xdr:twoCellAnchor editAs="oneCell">
    <xdr:from>
      <xdr:col>7</xdr:col>
      <xdr:colOff>179917</xdr:colOff>
      <xdr:row>0</xdr:row>
      <xdr:rowOff>63500</xdr:rowOff>
    </xdr:from>
    <xdr:to>
      <xdr:col>10</xdr:col>
      <xdr:colOff>84668</xdr:colOff>
      <xdr:row>1</xdr:row>
      <xdr:rowOff>198188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9417" y="63500"/>
          <a:ext cx="2063750" cy="6109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posada/OneDrive%20-%20INDEPORTES%20ANTIOQUIA/Documentos/SG%20SST%20%20INDEPORTES/Anexo%208.%20Plan%20de%20trabajo%20anual/2023/Otros/Plan%20de%20Trabajo%20Anual%20SG-SST%202023%20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posada/OneDrive%20-%20INDEPORTES%20ANTIOQUIA/Documentos/SG%20SST%20%20INDEPORTES/Anexo%208.%20Plan%20de%20trabajo%20anual/2023/Plan%20de%20Trabajo%20Anual%20SG-SST%202023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trabajo"/>
      <sheetName val="Tabla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trabajo"/>
      <sheetName val="Hoja1"/>
      <sheetName val="Tablas"/>
    </sheetNames>
    <sheetDataSet>
      <sheetData sheetId="0" refreshError="1"/>
      <sheetData sheetId="1" refreshError="1"/>
      <sheetData sheetId="2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DA43A"/>
  </sheetPr>
  <dimension ref="A1:BT72"/>
  <sheetViews>
    <sheetView showGridLines="0" tabSelected="1" topLeftCell="A6" zoomScale="130" zoomScaleNormal="130" zoomScaleSheetLayoutView="90" workbookViewId="0">
      <pane xSplit="2" ySplit="3" topLeftCell="C41" activePane="bottomRight" state="frozen"/>
      <selection pane="topRight" activeCell="C1" sqref="C1"/>
      <selection pane="bottomLeft" activeCell="A10" sqref="A10"/>
      <selection pane="bottomRight" activeCell="E67" sqref="E67:G67"/>
    </sheetView>
  </sheetViews>
  <sheetFormatPr baseColWidth="10" defaultColWidth="11.42578125" defaultRowHeight="49.9" customHeight="1" x14ac:dyDescent="0.2"/>
  <cols>
    <col min="1" max="1" width="4" style="1" customWidth="1"/>
    <col min="2" max="2" width="32.140625" style="30" customWidth="1"/>
    <col min="3" max="3" width="9.7109375" style="3" customWidth="1"/>
    <col min="4" max="4" width="9.7109375" style="62" customWidth="1"/>
    <col min="5" max="5" width="25.7109375" style="3" customWidth="1"/>
    <col min="6" max="6" width="39" style="5" customWidth="1"/>
    <col min="7" max="7" width="16.5703125" style="1" customWidth="1"/>
    <col min="8" max="8" width="16" style="1" customWidth="1"/>
    <col min="9" max="9" width="12" style="1" customWidth="1"/>
    <col min="10" max="12" width="4.28515625" style="1" customWidth="1"/>
    <col min="13" max="21" width="5.7109375" style="1" customWidth="1"/>
    <col min="22" max="22" width="13.5703125" style="1" customWidth="1"/>
    <col min="23" max="23" width="47.42578125" style="1" customWidth="1"/>
    <col min="24" max="16384" width="11.42578125" style="1"/>
  </cols>
  <sheetData>
    <row r="1" spans="1:23" customFormat="1" ht="37.5" customHeight="1" x14ac:dyDescent="0.2">
      <c r="A1" s="88"/>
      <c r="B1" s="88"/>
      <c r="C1" s="88"/>
      <c r="D1" s="88"/>
      <c r="E1" s="89"/>
      <c r="F1" s="118" t="s">
        <v>0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7" t="s">
        <v>1</v>
      </c>
      <c r="V1" s="117"/>
      <c r="W1" s="26" t="s">
        <v>2</v>
      </c>
    </row>
    <row r="2" spans="1:23" customFormat="1" ht="40.5" customHeight="1" x14ac:dyDescent="0.2">
      <c r="A2" s="90"/>
      <c r="B2" s="90"/>
      <c r="C2" s="90"/>
      <c r="D2" s="90"/>
      <c r="E2" s="91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7"/>
      <c r="V2" s="117"/>
      <c r="W2" s="26" t="s">
        <v>3</v>
      </c>
    </row>
    <row r="3" spans="1:23" customFormat="1" ht="30.75" customHeight="1" x14ac:dyDescent="0.2">
      <c r="A3" s="92" t="s">
        <v>4</v>
      </c>
      <c r="B3" s="92"/>
      <c r="C3" s="120" t="s">
        <v>5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2" t="s">
        <v>6</v>
      </c>
      <c r="W3" s="122"/>
    </row>
    <row r="4" spans="1:23" customFormat="1" ht="15.75" customHeight="1" x14ac:dyDescent="0.2">
      <c r="A4" s="93" t="s">
        <v>7</v>
      </c>
      <c r="B4" s="93"/>
      <c r="C4" s="123" t="s">
        <v>8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27" t="s">
        <v>9</v>
      </c>
      <c r="W4" s="28" t="s">
        <v>10</v>
      </c>
    </row>
    <row r="5" spans="1:23" customFormat="1" ht="14.25" customHeight="1" x14ac:dyDescent="0.2">
      <c r="A5" s="94" t="s">
        <v>11</v>
      </c>
      <c r="B5" s="94"/>
      <c r="C5" s="124" t="s">
        <v>12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29" t="s">
        <v>13</v>
      </c>
      <c r="W5" s="28" t="s">
        <v>14</v>
      </c>
    </row>
    <row r="6" spans="1:23" customFormat="1" ht="12.75" customHeight="1" x14ac:dyDescent="0.2">
      <c r="A6" s="95" t="s">
        <v>15</v>
      </c>
      <c r="B6" s="96"/>
      <c r="C6" s="124" t="s">
        <v>132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29" t="s">
        <v>16</v>
      </c>
      <c r="W6" s="28" t="s">
        <v>17</v>
      </c>
    </row>
    <row r="7" spans="1:23" customFormat="1" ht="11.25" customHeight="1" x14ac:dyDescent="0.2">
      <c r="B7" s="33"/>
      <c r="C7" s="3"/>
      <c r="D7" s="62"/>
      <c r="E7" s="3"/>
      <c r="F7" s="22"/>
      <c r="H7" s="1"/>
      <c r="I7" s="4"/>
      <c r="J7" s="6"/>
      <c r="K7" s="6"/>
      <c r="L7" s="6"/>
      <c r="M7" s="6"/>
      <c r="N7" s="6"/>
      <c r="O7" s="6"/>
      <c r="P7" s="6"/>
      <c r="Q7" s="6"/>
      <c r="R7" s="6"/>
      <c r="S7" s="6"/>
      <c r="T7" s="1"/>
      <c r="U7" s="1"/>
    </row>
    <row r="8" spans="1:23" s="2" customFormat="1" ht="43.5" customHeight="1" x14ac:dyDescent="0.2">
      <c r="A8" s="44" t="s">
        <v>18</v>
      </c>
      <c r="B8" s="45" t="s">
        <v>19</v>
      </c>
      <c r="C8" s="46" t="s">
        <v>20</v>
      </c>
      <c r="D8" s="46" t="s">
        <v>21</v>
      </c>
      <c r="E8" s="46" t="s">
        <v>22</v>
      </c>
      <c r="F8" s="46" t="s">
        <v>23</v>
      </c>
      <c r="G8" s="46" t="s">
        <v>24</v>
      </c>
      <c r="H8" s="46" t="s">
        <v>25</v>
      </c>
      <c r="I8" s="46" t="s">
        <v>26</v>
      </c>
      <c r="J8" s="47" t="s">
        <v>27</v>
      </c>
      <c r="K8" s="47" t="s">
        <v>28</v>
      </c>
      <c r="L8" s="47" t="s">
        <v>29</v>
      </c>
      <c r="M8" s="47" t="s">
        <v>30</v>
      </c>
      <c r="N8" s="47" t="s">
        <v>31</v>
      </c>
      <c r="O8" s="47" t="s">
        <v>32</v>
      </c>
      <c r="P8" s="47" t="s">
        <v>33</v>
      </c>
      <c r="Q8" s="47" t="s">
        <v>34</v>
      </c>
      <c r="R8" s="47" t="s">
        <v>35</v>
      </c>
      <c r="S8" s="47" t="s">
        <v>36</v>
      </c>
      <c r="T8" s="47" t="s">
        <v>37</v>
      </c>
      <c r="U8" s="47" t="s">
        <v>38</v>
      </c>
      <c r="V8" s="46" t="s">
        <v>39</v>
      </c>
      <c r="W8" s="46" t="s">
        <v>40</v>
      </c>
    </row>
    <row r="9" spans="1:23" s="2" customFormat="1" ht="26.25" customHeight="1" x14ac:dyDescent="0.2">
      <c r="A9" s="73">
        <v>1</v>
      </c>
      <c r="B9" s="65" t="s">
        <v>41</v>
      </c>
      <c r="C9" s="69">
        <v>1</v>
      </c>
      <c r="D9" s="77" t="s">
        <v>42</v>
      </c>
      <c r="E9" s="65" t="s">
        <v>43</v>
      </c>
      <c r="F9" s="65" t="s">
        <v>44</v>
      </c>
      <c r="G9" s="80" t="s">
        <v>45</v>
      </c>
      <c r="H9" s="67" t="s">
        <v>46</v>
      </c>
      <c r="I9" s="55" t="s">
        <v>47</v>
      </c>
      <c r="J9" s="49" t="s">
        <v>9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69">
        <f>COUNTIF(J10:U10,"E")/COUNTIF(J9:U9,"P")</f>
        <v>1</v>
      </c>
      <c r="W9" s="71"/>
    </row>
    <row r="10" spans="1:23" s="2" customFormat="1" ht="23.25" customHeight="1" x14ac:dyDescent="0.2">
      <c r="A10" s="74"/>
      <c r="B10" s="66"/>
      <c r="C10" s="70"/>
      <c r="D10" s="78"/>
      <c r="E10" s="66"/>
      <c r="F10" s="66"/>
      <c r="G10" s="81"/>
      <c r="H10" s="68"/>
      <c r="I10" s="56" t="s">
        <v>48</v>
      </c>
      <c r="J10" s="51" t="s">
        <v>13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70"/>
      <c r="W10" s="72"/>
    </row>
    <row r="11" spans="1:23" s="2" customFormat="1" ht="24.75" customHeight="1" x14ac:dyDescent="0.2">
      <c r="A11" s="73">
        <v>2</v>
      </c>
      <c r="B11" s="65" t="s">
        <v>41</v>
      </c>
      <c r="C11" s="69">
        <v>1</v>
      </c>
      <c r="D11" s="77" t="s">
        <v>42</v>
      </c>
      <c r="E11" s="65" t="s">
        <v>49</v>
      </c>
      <c r="F11" s="65" t="s">
        <v>130</v>
      </c>
      <c r="G11" s="80" t="s">
        <v>45</v>
      </c>
      <c r="H11" s="67" t="s">
        <v>50</v>
      </c>
      <c r="I11" s="55" t="s">
        <v>47</v>
      </c>
      <c r="J11" s="49"/>
      <c r="K11" s="49" t="s">
        <v>131</v>
      </c>
      <c r="L11" s="49"/>
      <c r="M11" s="49"/>
      <c r="N11" s="49"/>
      <c r="O11" s="49" t="s">
        <v>9</v>
      </c>
      <c r="P11" s="49"/>
      <c r="Q11" s="49"/>
      <c r="R11" s="49" t="s">
        <v>9</v>
      </c>
      <c r="S11" s="49"/>
      <c r="T11" s="49"/>
      <c r="U11" s="49" t="s">
        <v>9</v>
      </c>
      <c r="V11" s="69">
        <f>COUNTIF(J12:U12,"E")/COUNTIF(J11:U11,"P")</f>
        <v>0</v>
      </c>
      <c r="W11" s="71"/>
    </row>
    <row r="12" spans="1:23" s="2" customFormat="1" ht="24.75" customHeight="1" x14ac:dyDescent="0.2">
      <c r="A12" s="74"/>
      <c r="B12" s="66"/>
      <c r="C12" s="70"/>
      <c r="D12" s="78"/>
      <c r="E12" s="66"/>
      <c r="F12" s="66"/>
      <c r="G12" s="81"/>
      <c r="H12" s="68"/>
      <c r="I12" s="56" t="s">
        <v>48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70"/>
      <c r="W12" s="72"/>
    </row>
    <row r="13" spans="1:23" s="2" customFormat="1" ht="29.25" customHeight="1" x14ac:dyDescent="0.2">
      <c r="A13" s="73">
        <v>3</v>
      </c>
      <c r="B13" s="65" t="s">
        <v>120</v>
      </c>
      <c r="C13" s="69">
        <v>1</v>
      </c>
      <c r="D13" s="77" t="s">
        <v>42</v>
      </c>
      <c r="E13" s="65" t="s">
        <v>114</v>
      </c>
      <c r="F13" s="65" t="s">
        <v>121</v>
      </c>
      <c r="G13" s="84" t="s">
        <v>53</v>
      </c>
      <c r="H13" s="67" t="s">
        <v>46</v>
      </c>
      <c r="I13" s="55" t="s">
        <v>47</v>
      </c>
      <c r="J13" s="49"/>
      <c r="K13" s="49"/>
      <c r="L13" s="49"/>
      <c r="M13" s="49" t="s">
        <v>9</v>
      </c>
      <c r="N13" s="49" t="s">
        <v>9</v>
      </c>
      <c r="O13" s="49"/>
      <c r="P13" s="49"/>
      <c r="Q13" s="49"/>
      <c r="R13" s="49"/>
      <c r="S13" s="49"/>
      <c r="T13" s="49"/>
      <c r="U13" s="49"/>
      <c r="V13" s="69">
        <f t="shared" ref="V13" si="0">COUNTIF(J14:U14,"E")/COUNTIF(J13:U13,"P")</f>
        <v>0</v>
      </c>
      <c r="W13" s="71"/>
    </row>
    <row r="14" spans="1:23" s="2" customFormat="1" ht="29.25" customHeight="1" x14ac:dyDescent="0.2">
      <c r="A14" s="74"/>
      <c r="B14" s="66"/>
      <c r="C14" s="70"/>
      <c r="D14" s="78"/>
      <c r="E14" s="66"/>
      <c r="F14" s="66"/>
      <c r="G14" s="85"/>
      <c r="H14" s="68"/>
      <c r="I14" s="56" t="s">
        <v>48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70"/>
      <c r="W14" s="72"/>
    </row>
    <row r="15" spans="1:23" s="2" customFormat="1" ht="27" customHeight="1" x14ac:dyDescent="0.2">
      <c r="A15" s="73">
        <v>4</v>
      </c>
      <c r="B15" s="65" t="s">
        <v>51</v>
      </c>
      <c r="C15" s="69">
        <v>1</v>
      </c>
      <c r="D15" s="77" t="s">
        <v>42</v>
      </c>
      <c r="E15" s="65" t="s">
        <v>43</v>
      </c>
      <c r="F15" s="65" t="s">
        <v>122</v>
      </c>
      <c r="G15" s="80" t="s">
        <v>45</v>
      </c>
      <c r="H15" s="67" t="s">
        <v>46</v>
      </c>
      <c r="I15" s="55" t="s">
        <v>47</v>
      </c>
      <c r="J15" s="49"/>
      <c r="K15" s="49"/>
      <c r="L15" s="49"/>
      <c r="M15" s="49"/>
      <c r="N15" s="49" t="s">
        <v>9</v>
      </c>
      <c r="O15" s="49"/>
      <c r="P15" s="49"/>
      <c r="Q15" s="49"/>
      <c r="R15" s="49"/>
      <c r="S15" s="49"/>
      <c r="T15" s="49"/>
      <c r="U15" s="49"/>
      <c r="V15" s="69">
        <f>COUNTIF(J16:U16,"E")/COUNTIF(J15:U15,"P")</f>
        <v>0</v>
      </c>
      <c r="W15" s="71"/>
    </row>
    <row r="16" spans="1:23" s="2" customFormat="1" ht="27" customHeight="1" x14ac:dyDescent="0.2">
      <c r="A16" s="74"/>
      <c r="B16" s="66"/>
      <c r="C16" s="70"/>
      <c r="D16" s="78"/>
      <c r="E16" s="66"/>
      <c r="F16" s="66"/>
      <c r="G16" s="81"/>
      <c r="H16" s="119"/>
      <c r="I16" s="56" t="s">
        <v>48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70"/>
      <c r="W16" s="72"/>
    </row>
    <row r="17" spans="1:34" s="2" customFormat="1" ht="18.75" customHeight="1" x14ac:dyDescent="0.2">
      <c r="A17" s="73">
        <v>5</v>
      </c>
      <c r="B17" s="65" t="s">
        <v>54</v>
      </c>
      <c r="C17" s="69">
        <v>1</v>
      </c>
      <c r="D17" s="77" t="s">
        <v>42</v>
      </c>
      <c r="E17" s="65" t="s">
        <v>55</v>
      </c>
      <c r="F17" s="65" t="s">
        <v>123</v>
      </c>
      <c r="G17" s="80" t="s">
        <v>45</v>
      </c>
      <c r="H17" s="67" t="s">
        <v>46</v>
      </c>
      <c r="I17" s="55" t="s">
        <v>47</v>
      </c>
      <c r="J17" s="49" t="s">
        <v>9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69">
        <f>COUNTIF(J18:U18,"E")/COUNTIF(J17:U17,"P")</f>
        <v>0</v>
      </c>
      <c r="W17" s="71"/>
    </row>
    <row r="18" spans="1:34" s="2" customFormat="1" ht="42" customHeight="1" x14ac:dyDescent="0.2">
      <c r="A18" s="74"/>
      <c r="B18" s="66"/>
      <c r="C18" s="70"/>
      <c r="D18" s="78"/>
      <c r="E18" s="66"/>
      <c r="F18" s="66"/>
      <c r="G18" s="81"/>
      <c r="H18" s="68"/>
      <c r="I18" s="56" t="s">
        <v>48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70"/>
      <c r="W18" s="72"/>
    </row>
    <row r="19" spans="1:34" s="2" customFormat="1" ht="18.75" customHeight="1" x14ac:dyDescent="0.2">
      <c r="A19" s="73">
        <v>6</v>
      </c>
      <c r="B19" s="65" t="s">
        <v>100</v>
      </c>
      <c r="C19" s="69">
        <v>1</v>
      </c>
      <c r="D19" s="77" t="s">
        <v>42</v>
      </c>
      <c r="E19" s="65" t="s">
        <v>55</v>
      </c>
      <c r="F19" s="65" t="s">
        <v>124</v>
      </c>
      <c r="G19" s="65" t="s">
        <v>45</v>
      </c>
      <c r="H19" s="67" t="s">
        <v>46</v>
      </c>
      <c r="I19" s="55" t="s">
        <v>47</v>
      </c>
      <c r="J19" s="49"/>
      <c r="K19" s="49"/>
      <c r="L19" s="49"/>
      <c r="M19" s="49"/>
      <c r="N19" s="49"/>
      <c r="O19" s="49"/>
      <c r="P19" s="49"/>
      <c r="Q19" s="49"/>
      <c r="R19" s="49" t="s">
        <v>9</v>
      </c>
      <c r="S19" s="49"/>
      <c r="T19" s="49"/>
      <c r="U19" s="49"/>
      <c r="V19" s="69">
        <f t="shared" ref="V19" si="1">COUNTIF(J20:U20,"E")/COUNTIF(J19:U19,"P")</f>
        <v>0</v>
      </c>
      <c r="W19" s="82"/>
    </row>
    <row r="20" spans="1:34" s="2" customFormat="1" ht="18.75" customHeight="1" x14ac:dyDescent="0.2">
      <c r="A20" s="74"/>
      <c r="B20" s="66"/>
      <c r="C20" s="70"/>
      <c r="D20" s="78"/>
      <c r="E20" s="66"/>
      <c r="F20" s="66"/>
      <c r="G20" s="66"/>
      <c r="H20" s="68"/>
      <c r="I20" s="56" t="s">
        <v>48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70"/>
      <c r="W20" s="83"/>
    </row>
    <row r="21" spans="1:34" s="2" customFormat="1" ht="27" customHeight="1" x14ac:dyDescent="0.2">
      <c r="A21" s="73">
        <v>7</v>
      </c>
      <c r="B21" s="65" t="s">
        <v>41</v>
      </c>
      <c r="C21" s="69">
        <v>1</v>
      </c>
      <c r="D21" s="77" t="s">
        <v>42</v>
      </c>
      <c r="E21" s="65" t="s">
        <v>43</v>
      </c>
      <c r="F21" s="65" t="s">
        <v>56</v>
      </c>
      <c r="G21" s="107" t="s">
        <v>57</v>
      </c>
      <c r="H21" s="126" t="s">
        <v>46</v>
      </c>
      <c r="I21" s="57" t="s">
        <v>47</v>
      </c>
      <c r="J21" s="49"/>
      <c r="K21" s="49"/>
      <c r="L21" s="49"/>
      <c r="M21" s="49"/>
      <c r="N21" s="49" t="s">
        <v>9</v>
      </c>
      <c r="O21" s="49"/>
      <c r="P21" s="49"/>
      <c r="Q21" s="49"/>
      <c r="R21" s="49"/>
      <c r="S21" s="49"/>
      <c r="T21" s="49"/>
      <c r="U21" s="49"/>
      <c r="V21" s="69">
        <f>COUNTIF(J22:U22,"E")/COUNTIF(J21:U21,"P")</f>
        <v>0</v>
      </c>
      <c r="W21" s="71"/>
      <c r="AH21" s="2">
        <f>15*7500</f>
        <v>112500</v>
      </c>
    </row>
    <row r="22" spans="1:34" s="2" customFormat="1" ht="27" customHeight="1" x14ac:dyDescent="0.2">
      <c r="A22" s="74"/>
      <c r="B22" s="66"/>
      <c r="C22" s="70"/>
      <c r="D22" s="78"/>
      <c r="E22" s="66"/>
      <c r="F22" s="66"/>
      <c r="G22" s="108"/>
      <c r="H22" s="127"/>
      <c r="I22" s="58" t="s">
        <v>48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70"/>
      <c r="W22" s="72"/>
      <c r="AH22" s="2">
        <f>7500*21</f>
        <v>157500</v>
      </c>
    </row>
    <row r="23" spans="1:34" s="2" customFormat="1" ht="29.25" customHeight="1" x14ac:dyDescent="0.2">
      <c r="A23" s="73">
        <v>8</v>
      </c>
      <c r="B23" s="65" t="s">
        <v>41</v>
      </c>
      <c r="C23" s="69">
        <v>1</v>
      </c>
      <c r="D23" s="77" t="s">
        <v>42</v>
      </c>
      <c r="E23" s="65" t="s">
        <v>43</v>
      </c>
      <c r="F23" s="65" t="s">
        <v>58</v>
      </c>
      <c r="G23" s="80" t="s">
        <v>45</v>
      </c>
      <c r="H23" s="67" t="s">
        <v>46</v>
      </c>
      <c r="I23" s="55" t="s">
        <v>47</v>
      </c>
      <c r="J23" s="49"/>
      <c r="K23" s="49"/>
      <c r="L23" s="49"/>
      <c r="M23" s="49"/>
      <c r="N23" s="49"/>
      <c r="O23" s="49"/>
      <c r="P23" s="49" t="s">
        <v>9</v>
      </c>
      <c r="Q23" s="49"/>
      <c r="R23" s="49"/>
      <c r="S23" s="49"/>
      <c r="T23" s="49"/>
      <c r="U23" s="49" t="s">
        <v>9</v>
      </c>
      <c r="V23" s="69">
        <f>COUNTIF(J24:U24,"E")/COUNTIF(J23:U23,"P")</f>
        <v>0</v>
      </c>
      <c r="W23" s="71"/>
      <c r="AH23" s="2">
        <f>SUM(AH21:AH22)</f>
        <v>270000</v>
      </c>
    </row>
    <row r="24" spans="1:34" s="2" customFormat="1" ht="29.25" customHeight="1" x14ac:dyDescent="0.2">
      <c r="A24" s="74"/>
      <c r="B24" s="66"/>
      <c r="C24" s="70"/>
      <c r="D24" s="78"/>
      <c r="E24" s="66"/>
      <c r="F24" s="66"/>
      <c r="G24" s="81"/>
      <c r="H24" s="68"/>
      <c r="I24" s="56" t="s">
        <v>48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70"/>
      <c r="W24" s="72"/>
    </row>
    <row r="25" spans="1:34" s="2" customFormat="1" ht="45" customHeight="1" x14ac:dyDescent="0.2">
      <c r="A25" s="73">
        <v>9</v>
      </c>
      <c r="B25" s="65" t="s">
        <v>120</v>
      </c>
      <c r="C25" s="69">
        <v>1</v>
      </c>
      <c r="D25" s="77" t="s">
        <v>42</v>
      </c>
      <c r="E25" s="65" t="s">
        <v>43</v>
      </c>
      <c r="F25" s="65" t="s">
        <v>125</v>
      </c>
      <c r="G25" s="80" t="s">
        <v>45</v>
      </c>
      <c r="H25" s="67" t="s">
        <v>46</v>
      </c>
      <c r="I25" s="55" t="s">
        <v>47</v>
      </c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 t="s">
        <v>9</v>
      </c>
      <c r="V25" s="69">
        <f t="shared" ref="V25" si="2">COUNTIF(J26:U26,"E")/COUNTIF(J25:U25,"P")</f>
        <v>0</v>
      </c>
      <c r="W25" s="71"/>
    </row>
    <row r="26" spans="1:34" s="2" customFormat="1" ht="45" customHeight="1" x14ac:dyDescent="0.2">
      <c r="A26" s="74"/>
      <c r="B26" s="66"/>
      <c r="C26" s="70"/>
      <c r="D26" s="78"/>
      <c r="E26" s="66"/>
      <c r="F26" s="66"/>
      <c r="G26" s="81"/>
      <c r="H26" s="68"/>
      <c r="I26" s="56" t="s">
        <v>48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70"/>
      <c r="W26" s="72"/>
    </row>
    <row r="27" spans="1:34" s="2" customFormat="1" ht="39.75" customHeight="1" x14ac:dyDescent="0.2">
      <c r="A27" s="73">
        <v>10</v>
      </c>
      <c r="B27" s="65" t="s">
        <v>120</v>
      </c>
      <c r="C27" s="75">
        <v>1</v>
      </c>
      <c r="D27" s="77" t="s">
        <v>42</v>
      </c>
      <c r="E27" s="65" t="s">
        <v>108</v>
      </c>
      <c r="F27" s="65" t="s">
        <v>127</v>
      </c>
      <c r="G27" s="80" t="s">
        <v>126</v>
      </c>
      <c r="H27" s="67" t="s">
        <v>46</v>
      </c>
      <c r="I27" s="55" t="s">
        <v>47</v>
      </c>
      <c r="J27" s="49"/>
      <c r="K27" s="49"/>
      <c r="L27" s="49"/>
      <c r="M27" s="49"/>
      <c r="N27" s="49"/>
      <c r="O27" s="49" t="s">
        <v>9</v>
      </c>
      <c r="P27" s="49"/>
      <c r="Q27" s="49"/>
      <c r="R27" s="49"/>
      <c r="S27" s="49"/>
      <c r="T27" s="49"/>
      <c r="U27" s="49"/>
      <c r="V27" s="69">
        <f t="shared" ref="V27" si="3">COUNTIF(J28:U28,"E")/COUNTIF(J27:U27,"P")</f>
        <v>0</v>
      </c>
      <c r="W27" s="71"/>
    </row>
    <row r="28" spans="1:34" s="2" customFormat="1" ht="39.75" customHeight="1" x14ac:dyDescent="0.2">
      <c r="A28" s="74"/>
      <c r="B28" s="66"/>
      <c r="C28" s="76"/>
      <c r="D28" s="78"/>
      <c r="E28" s="66"/>
      <c r="F28" s="66"/>
      <c r="G28" s="81"/>
      <c r="H28" s="68"/>
      <c r="I28" s="56" t="s">
        <v>48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70"/>
      <c r="W28" s="72"/>
    </row>
    <row r="29" spans="1:34" s="2" customFormat="1" ht="39.75" customHeight="1" x14ac:dyDescent="0.2">
      <c r="A29" s="73">
        <v>11</v>
      </c>
      <c r="B29" s="65" t="s">
        <v>41</v>
      </c>
      <c r="C29" s="69">
        <v>1</v>
      </c>
      <c r="D29" s="77" t="s">
        <v>42</v>
      </c>
      <c r="E29" s="65" t="s">
        <v>43</v>
      </c>
      <c r="F29" s="65" t="s">
        <v>59</v>
      </c>
      <c r="G29" s="80" t="s">
        <v>45</v>
      </c>
      <c r="H29" s="67" t="s">
        <v>46</v>
      </c>
      <c r="I29" s="55" t="s">
        <v>47</v>
      </c>
      <c r="J29" s="49"/>
      <c r="K29" s="49"/>
      <c r="L29" s="49"/>
      <c r="M29" s="49"/>
      <c r="N29" s="49"/>
      <c r="O29" s="49"/>
      <c r="P29" s="49" t="s">
        <v>9</v>
      </c>
      <c r="Q29" s="49"/>
      <c r="R29" s="49"/>
      <c r="S29" s="49"/>
      <c r="T29" s="49"/>
      <c r="U29" s="49"/>
      <c r="V29" s="69">
        <f>COUNTIF(J30:U30,"E")/COUNTIF(J29:U29,"P")</f>
        <v>0</v>
      </c>
      <c r="W29" s="71"/>
    </row>
    <row r="30" spans="1:34" s="2" customFormat="1" ht="39.75" customHeight="1" x14ac:dyDescent="0.2">
      <c r="A30" s="74"/>
      <c r="B30" s="66"/>
      <c r="C30" s="70"/>
      <c r="D30" s="78"/>
      <c r="E30" s="66"/>
      <c r="F30" s="66"/>
      <c r="G30" s="81"/>
      <c r="H30" s="68"/>
      <c r="I30" s="56" t="s">
        <v>48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70"/>
      <c r="W30" s="72"/>
    </row>
    <row r="31" spans="1:34" ht="34.5" customHeight="1" x14ac:dyDescent="0.2">
      <c r="A31" s="73">
        <v>12</v>
      </c>
      <c r="B31" s="65" t="s">
        <v>41</v>
      </c>
      <c r="C31" s="75">
        <v>1</v>
      </c>
      <c r="D31" s="77" t="s">
        <v>42</v>
      </c>
      <c r="E31" s="65" t="s">
        <v>43</v>
      </c>
      <c r="F31" s="65" t="s">
        <v>60</v>
      </c>
      <c r="G31" s="80" t="s">
        <v>61</v>
      </c>
      <c r="H31" s="67" t="s">
        <v>46</v>
      </c>
      <c r="I31" s="55" t="s">
        <v>47</v>
      </c>
      <c r="J31" s="49" t="s">
        <v>9</v>
      </c>
      <c r="K31" s="49" t="s">
        <v>9</v>
      </c>
      <c r="L31" s="49" t="s">
        <v>9</v>
      </c>
      <c r="M31" s="49" t="s">
        <v>9</v>
      </c>
      <c r="N31" s="49" t="s">
        <v>9</v>
      </c>
      <c r="O31" s="49" t="s">
        <v>9</v>
      </c>
      <c r="P31" s="49" t="s">
        <v>9</v>
      </c>
      <c r="Q31" s="49" t="s">
        <v>9</v>
      </c>
      <c r="R31" s="49" t="s">
        <v>9</v>
      </c>
      <c r="S31" s="49" t="s">
        <v>9</v>
      </c>
      <c r="T31" s="49" t="s">
        <v>9</v>
      </c>
      <c r="U31" s="49" t="s">
        <v>9</v>
      </c>
      <c r="V31" s="69">
        <f>COUNTIF(J32:U32,"E")/COUNTIF(J31:U31,"P")</f>
        <v>0</v>
      </c>
      <c r="W31" s="71"/>
    </row>
    <row r="32" spans="1:34" ht="34.5" customHeight="1" x14ac:dyDescent="0.2">
      <c r="A32" s="74"/>
      <c r="B32" s="66"/>
      <c r="C32" s="76"/>
      <c r="D32" s="78"/>
      <c r="E32" s="66"/>
      <c r="F32" s="66"/>
      <c r="G32" s="81"/>
      <c r="H32" s="68"/>
      <c r="I32" s="56" t="s">
        <v>48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70"/>
      <c r="W32" s="72"/>
    </row>
    <row r="33" spans="1:23" ht="27.75" customHeight="1" x14ac:dyDescent="0.2">
      <c r="A33" s="73">
        <v>13</v>
      </c>
      <c r="B33" s="65" t="s">
        <v>62</v>
      </c>
      <c r="C33" s="75">
        <v>1</v>
      </c>
      <c r="D33" s="77" t="s">
        <v>42</v>
      </c>
      <c r="E33" s="65" t="s">
        <v>43</v>
      </c>
      <c r="F33" s="65" t="s">
        <v>63</v>
      </c>
      <c r="G33" s="80" t="s">
        <v>45</v>
      </c>
      <c r="H33" s="67" t="s">
        <v>46</v>
      </c>
      <c r="I33" s="55" t="s">
        <v>47</v>
      </c>
      <c r="J33" s="49"/>
      <c r="K33" s="49"/>
      <c r="L33" s="49"/>
      <c r="M33" s="49" t="s">
        <v>9</v>
      </c>
      <c r="N33" s="49"/>
      <c r="O33" s="49" t="s">
        <v>9</v>
      </c>
      <c r="P33" s="49"/>
      <c r="Q33" s="49" t="s">
        <v>9</v>
      </c>
      <c r="R33" s="49"/>
      <c r="S33" s="49"/>
      <c r="T33" s="49" t="s">
        <v>9</v>
      </c>
      <c r="U33" s="49"/>
      <c r="V33" s="69">
        <f>COUNTIF(J34:U34,"E")/COUNTIF(J33:U33,"P")</f>
        <v>0</v>
      </c>
      <c r="W33" s="71"/>
    </row>
    <row r="34" spans="1:23" ht="45.6" customHeight="1" x14ac:dyDescent="0.2">
      <c r="A34" s="74"/>
      <c r="B34" s="66"/>
      <c r="C34" s="76"/>
      <c r="D34" s="78"/>
      <c r="E34" s="66"/>
      <c r="F34" s="66"/>
      <c r="G34" s="81"/>
      <c r="H34" s="68"/>
      <c r="I34" s="56" t="s">
        <v>48</v>
      </c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70"/>
      <c r="W34" s="72"/>
    </row>
    <row r="35" spans="1:23" ht="32.25" customHeight="1" x14ac:dyDescent="0.2">
      <c r="A35" s="73">
        <v>14</v>
      </c>
      <c r="B35" s="65" t="s">
        <v>51</v>
      </c>
      <c r="C35" s="75">
        <v>1</v>
      </c>
      <c r="D35" s="77" t="s">
        <v>65</v>
      </c>
      <c r="E35" s="65" t="s">
        <v>43</v>
      </c>
      <c r="F35" s="65" t="s">
        <v>128</v>
      </c>
      <c r="G35" s="65" t="s">
        <v>45</v>
      </c>
      <c r="H35" s="67" t="s">
        <v>46</v>
      </c>
      <c r="I35" s="55" t="s">
        <v>47</v>
      </c>
      <c r="J35" s="49"/>
      <c r="K35" s="49"/>
      <c r="L35" s="49"/>
      <c r="M35" s="49" t="s">
        <v>9</v>
      </c>
      <c r="N35" s="49"/>
      <c r="O35" s="49"/>
      <c r="P35" s="49" t="s">
        <v>9</v>
      </c>
      <c r="Q35" s="49"/>
      <c r="R35" s="49" t="s">
        <v>9</v>
      </c>
      <c r="S35" s="49"/>
      <c r="T35" s="49"/>
      <c r="U35" s="49"/>
      <c r="V35" s="69">
        <f t="shared" ref="V35" si="4">COUNTIF(J36:U36,"E")/COUNTIF(J35:U35,"P")</f>
        <v>0</v>
      </c>
      <c r="W35" s="71"/>
    </row>
    <row r="36" spans="1:23" ht="32.25" customHeight="1" x14ac:dyDescent="0.2">
      <c r="A36" s="74"/>
      <c r="B36" s="66"/>
      <c r="C36" s="76"/>
      <c r="D36" s="78"/>
      <c r="E36" s="66"/>
      <c r="F36" s="66"/>
      <c r="G36" s="66"/>
      <c r="H36" s="68"/>
      <c r="I36" s="56" t="s">
        <v>48</v>
      </c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70"/>
      <c r="W36" s="72"/>
    </row>
    <row r="37" spans="1:23" s="2" customFormat="1" ht="39.75" customHeight="1" x14ac:dyDescent="0.2">
      <c r="A37" s="73">
        <v>15</v>
      </c>
      <c r="B37" s="99" t="s">
        <v>64</v>
      </c>
      <c r="C37" s="75">
        <v>1</v>
      </c>
      <c r="D37" s="77" t="s">
        <v>65</v>
      </c>
      <c r="E37" s="65" t="s">
        <v>43</v>
      </c>
      <c r="F37" s="65" t="s">
        <v>66</v>
      </c>
      <c r="G37" s="80" t="s">
        <v>45</v>
      </c>
      <c r="H37" s="67" t="s">
        <v>46</v>
      </c>
      <c r="I37" s="55" t="s">
        <v>47</v>
      </c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 t="s">
        <v>9</v>
      </c>
      <c r="V37" s="69">
        <f>COUNTIF(J38:U38,"E")/COUNTIF(J37:U37,"P")</f>
        <v>0</v>
      </c>
      <c r="W37" s="71"/>
    </row>
    <row r="38" spans="1:23" s="2" customFormat="1" ht="39.75" customHeight="1" x14ac:dyDescent="0.2">
      <c r="A38" s="74"/>
      <c r="B38" s="100"/>
      <c r="C38" s="76"/>
      <c r="D38" s="78"/>
      <c r="E38" s="66"/>
      <c r="F38" s="66"/>
      <c r="G38" s="81"/>
      <c r="H38" s="68"/>
      <c r="I38" s="56" t="s">
        <v>48</v>
      </c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70"/>
      <c r="W38" s="72"/>
    </row>
    <row r="39" spans="1:23" ht="28.5" customHeight="1" x14ac:dyDescent="0.2">
      <c r="A39" s="73">
        <v>16</v>
      </c>
      <c r="B39" s="111" t="s">
        <v>62</v>
      </c>
      <c r="C39" s="103">
        <v>1</v>
      </c>
      <c r="D39" s="86" t="s">
        <v>65</v>
      </c>
      <c r="E39" s="111" t="s">
        <v>67</v>
      </c>
      <c r="F39" s="111" t="s">
        <v>68</v>
      </c>
      <c r="G39" s="111" t="s">
        <v>69</v>
      </c>
      <c r="H39" s="113" t="s">
        <v>46</v>
      </c>
      <c r="I39" s="59" t="s">
        <v>47</v>
      </c>
      <c r="J39" s="48"/>
      <c r="K39" s="48"/>
      <c r="L39" s="48"/>
      <c r="M39" s="48"/>
      <c r="N39" s="48"/>
      <c r="O39" s="48" t="s">
        <v>9</v>
      </c>
      <c r="P39" s="48"/>
      <c r="Q39" s="48"/>
      <c r="R39" s="48" t="s">
        <v>9</v>
      </c>
      <c r="S39" s="48"/>
      <c r="T39" s="48"/>
      <c r="U39" s="48"/>
      <c r="V39" s="109">
        <f>COUNTIF(J40:U40,"E")/COUNTIF(J39:T39,"P")</f>
        <v>0</v>
      </c>
      <c r="W39" s="109"/>
    </row>
    <row r="40" spans="1:23" ht="36.950000000000003" customHeight="1" x14ac:dyDescent="0.2">
      <c r="A40" s="74"/>
      <c r="B40" s="112"/>
      <c r="C40" s="128"/>
      <c r="D40" s="87"/>
      <c r="E40" s="112"/>
      <c r="F40" s="112"/>
      <c r="G40" s="112"/>
      <c r="H40" s="114"/>
      <c r="I40" s="60" t="s">
        <v>48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110"/>
      <c r="W40" s="110"/>
    </row>
    <row r="41" spans="1:23" ht="26.25" customHeight="1" x14ac:dyDescent="0.2">
      <c r="A41" s="73">
        <v>17</v>
      </c>
      <c r="B41" s="65" t="s">
        <v>62</v>
      </c>
      <c r="C41" s="75">
        <v>1</v>
      </c>
      <c r="D41" s="77" t="s">
        <v>65</v>
      </c>
      <c r="E41" s="65" t="s">
        <v>70</v>
      </c>
      <c r="F41" s="65" t="s">
        <v>71</v>
      </c>
      <c r="G41" s="65" t="s">
        <v>69</v>
      </c>
      <c r="H41" s="67" t="s">
        <v>46</v>
      </c>
      <c r="I41" s="55" t="s">
        <v>47</v>
      </c>
      <c r="J41" s="49"/>
      <c r="K41" s="49" t="s">
        <v>9</v>
      </c>
      <c r="L41" s="49"/>
      <c r="M41" s="49"/>
      <c r="N41" s="49" t="s">
        <v>9</v>
      </c>
      <c r="O41" s="49"/>
      <c r="P41" s="49"/>
      <c r="Q41" s="49" t="s">
        <v>9</v>
      </c>
      <c r="R41" s="49"/>
      <c r="S41" s="49"/>
      <c r="T41" s="49"/>
      <c r="U41" s="49"/>
      <c r="V41" s="69">
        <f>COUNTIF(J42:U42,"E")/COUNTIF(J41:U41,"P")</f>
        <v>0</v>
      </c>
      <c r="W41" s="71"/>
    </row>
    <row r="42" spans="1:23" ht="50.1" customHeight="1" x14ac:dyDescent="0.2">
      <c r="A42" s="74"/>
      <c r="B42" s="66"/>
      <c r="C42" s="76"/>
      <c r="D42" s="78"/>
      <c r="E42" s="66"/>
      <c r="F42" s="66"/>
      <c r="G42" s="66"/>
      <c r="H42" s="68"/>
      <c r="I42" s="56" t="s">
        <v>48</v>
      </c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70"/>
      <c r="W42" s="72"/>
    </row>
    <row r="43" spans="1:23" ht="24.75" customHeight="1" x14ac:dyDescent="0.2">
      <c r="A43" s="73">
        <v>18</v>
      </c>
      <c r="B43" s="65" t="s">
        <v>51</v>
      </c>
      <c r="C43" s="75">
        <v>1</v>
      </c>
      <c r="D43" s="77" t="s">
        <v>42</v>
      </c>
      <c r="E43" s="65" t="s">
        <v>70</v>
      </c>
      <c r="F43" s="65" t="s">
        <v>72</v>
      </c>
      <c r="G43" s="65" t="s">
        <v>69</v>
      </c>
      <c r="H43" s="67" t="s">
        <v>73</v>
      </c>
      <c r="I43" s="55" t="s">
        <v>47</v>
      </c>
      <c r="J43" s="49"/>
      <c r="K43" s="49"/>
      <c r="L43" s="49"/>
      <c r="M43" s="49"/>
      <c r="N43" s="49" t="s">
        <v>9</v>
      </c>
      <c r="O43" s="49"/>
      <c r="P43" s="49" t="s">
        <v>9</v>
      </c>
      <c r="Q43" s="49"/>
      <c r="R43" s="49" t="s">
        <v>9</v>
      </c>
      <c r="S43" s="49"/>
      <c r="T43" s="49" t="s">
        <v>9</v>
      </c>
      <c r="U43" s="49"/>
      <c r="V43" s="69">
        <f>COUNTIF(J44:U44,"E")/COUNTIF(J43:U43,"P")</f>
        <v>0</v>
      </c>
      <c r="W43" s="71"/>
    </row>
    <row r="44" spans="1:23" ht="24.75" customHeight="1" x14ac:dyDescent="0.2">
      <c r="A44" s="74"/>
      <c r="B44" s="66"/>
      <c r="C44" s="76"/>
      <c r="D44" s="78"/>
      <c r="E44" s="66"/>
      <c r="F44" s="66"/>
      <c r="G44" s="66"/>
      <c r="H44" s="68"/>
      <c r="I44" s="56" t="s">
        <v>48</v>
      </c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70"/>
      <c r="W44" s="72"/>
    </row>
    <row r="45" spans="1:23" ht="37.5" customHeight="1" x14ac:dyDescent="0.2">
      <c r="A45" s="73">
        <v>19</v>
      </c>
      <c r="B45" s="65" t="s">
        <v>51</v>
      </c>
      <c r="C45" s="75">
        <v>1</v>
      </c>
      <c r="D45" s="77" t="s">
        <v>42</v>
      </c>
      <c r="E45" s="65" t="s">
        <v>67</v>
      </c>
      <c r="F45" s="65" t="s">
        <v>74</v>
      </c>
      <c r="G45" s="65" t="s">
        <v>45</v>
      </c>
      <c r="H45" s="67" t="s">
        <v>73</v>
      </c>
      <c r="I45" s="55" t="s">
        <v>47</v>
      </c>
      <c r="J45" s="49"/>
      <c r="K45" s="49"/>
      <c r="L45" s="49"/>
      <c r="M45" s="49" t="s">
        <v>9</v>
      </c>
      <c r="N45" s="49"/>
      <c r="O45" s="49"/>
      <c r="P45" s="49" t="s">
        <v>9</v>
      </c>
      <c r="Q45" s="49"/>
      <c r="R45" s="49"/>
      <c r="S45" s="49" t="s">
        <v>9</v>
      </c>
      <c r="T45" s="49"/>
      <c r="U45" s="49" t="s">
        <v>9</v>
      </c>
      <c r="V45" s="69">
        <f>COUNTIF(J46:U46,"E")/COUNTIF(J45:U45,"P")</f>
        <v>0</v>
      </c>
      <c r="W45" s="71"/>
    </row>
    <row r="46" spans="1:23" ht="37.5" customHeight="1" x14ac:dyDescent="0.2">
      <c r="A46" s="74"/>
      <c r="B46" s="66"/>
      <c r="C46" s="76"/>
      <c r="D46" s="78"/>
      <c r="E46" s="66"/>
      <c r="F46" s="66"/>
      <c r="G46" s="66"/>
      <c r="H46" s="68"/>
      <c r="I46" s="56" t="s">
        <v>48</v>
      </c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70"/>
      <c r="W46" s="72"/>
    </row>
    <row r="47" spans="1:23" ht="23.25" customHeight="1" x14ac:dyDescent="0.2">
      <c r="A47" s="73">
        <v>20</v>
      </c>
      <c r="B47" s="65" t="s">
        <v>78</v>
      </c>
      <c r="C47" s="75">
        <v>1</v>
      </c>
      <c r="D47" s="77" t="s">
        <v>42</v>
      </c>
      <c r="E47" s="65" t="s">
        <v>52</v>
      </c>
      <c r="F47" s="65" t="s">
        <v>129</v>
      </c>
      <c r="G47" s="65" t="s">
        <v>69</v>
      </c>
      <c r="H47" s="67" t="s">
        <v>46</v>
      </c>
      <c r="I47" s="55" t="s">
        <v>47</v>
      </c>
      <c r="J47" s="49"/>
      <c r="K47" s="49"/>
      <c r="L47" s="49"/>
      <c r="M47" s="49"/>
      <c r="N47" s="49" t="s">
        <v>9</v>
      </c>
      <c r="O47" s="49"/>
      <c r="P47" s="49"/>
      <c r="Q47" s="49"/>
      <c r="R47" s="49"/>
      <c r="S47" s="49"/>
      <c r="T47" s="49"/>
      <c r="U47" s="49" t="s">
        <v>9</v>
      </c>
      <c r="V47" s="69">
        <f t="shared" ref="V47" si="5">COUNTIF(J48:U48,"E")/COUNTIF(J47:U47,"P")</f>
        <v>0</v>
      </c>
      <c r="W47" s="71"/>
    </row>
    <row r="48" spans="1:23" ht="16.5" customHeight="1" x14ac:dyDescent="0.2">
      <c r="A48" s="74"/>
      <c r="B48" s="66"/>
      <c r="C48" s="76"/>
      <c r="D48" s="78"/>
      <c r="E48" s="66"/>
      <c r="F48" s="66"/>
      <c r="G48" s="79"/>
      <c r="H48" s="68"/>
      <c r="I48" s="56" t="s">
        <v>48</v>
      </c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70"/>
      <c r="W48" s="72"/>
    </row>
    <row r="49" spans="1:72" ht="37.5" customHeight="1" x14ac:dyDescent="0.2">
      <c r="A49" s="73">
        <v>21</v>
      </c>
      <c r="B49" s="97" t="s">
        <v>51</v>
      </c>
      <c r="C49" s="75">
        <v>1</v>
      </c>
      <c r="D49" s="77" t="s">
        <v>42</v>
      </c>
      <c r="E49" s="65" t="s">
        <v>67</v>
      </c>
      <c r="F49" s="65" t="s">
        <v>75</v>
      </c>
      <c r="G49" s="65" t="s">
        <v>45</v>
      </c>
      <c r="H49" s="67" t="s">
        <v>73</v>
      </c>
      <c r="I49" s="55" t="s">
        <v>47</v>
      </c>
      <c r="J49" s="49"/>
      <c r="K49" s="49"/>
      <c r="L49" s="49"/>
      <c r="M49" s="49"/>
      <c r="N49" s="49"/>
      <c r="O49" s="49" t="s">
        <v>9</v>
      </c>
      <c r="P49" s="49"/>
      <c r="Q49" s="49"/>
      <c r="R49" s="49"/>
      <c r="S49" s="49" t="s">
        <v>9</v>
      </c>
      <c r="T49" s="49"/>
      <c r="U49" s="49"/>
      <c r="V49" s="69">
        <f>COUNTIF(J50:U50,"E")/COUNTIF(J49:U49,"P")</f>
        <v>0</v>
      </c>
      <c r="W49" s="82"/>
    </row>
    <row r="50" spans="1:72" ht="37.5" customHeight="1" x14ac:dyDescent="0.2">
      <c r="A50" s="74"/>
      <c r="B50" s="98"/>
      <c r="C50" s="76"/>
      <c r="D50" s="78"/>
      <c r="E50" s="66"/>
      <c r="F50" s="66"/>
      <c r="G50" s="66"/>
      <c r="H50" s="68"/>
      <c r="I50" s="56" t="s">
        <v>48</v>
      </c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70"/>
      <c r="W50" s="83"/>
    </row>
    <row r="51" spans="1:72" ht="27" customHeight="1" x14ac:dyDescent="0.2">
      <c r="A51" s="73">
        <v>22</v>
      </c>
      <c r="B51" s="65" t="s">
        <v>62</v>
      </c>
      <c r="C51" s="75">
        <v>1</v>
      </c>
      <c r="D51" s="77" t="s">
        <v>65</v>
      </c>
      <c r="E51" s="65" t="s">
        <v>43</v>
      </c>
      <c r="F51" s="65" t="s">
        <v>76</v>
      </c>
      <c r="G51" s="65" t="s">
        <v>77</v>
      </c>
      <c r="H51" s="67" t="s">
        <v>46</v>
      </c>
      <c r="I51" s="55" t="s">
        <v>47</v>
      </c>
      <c r="J51" s="49"/>
      <c r="K51" s="49"/>
      <c r="L51" s="49"/>
      <c r="M51" s="49"/>
      <c r="N51" s="49"/>
      <c r="O51" s="49"/>
      <c r="P51" s="49" t="s">
        <v>9</v>
      </c>
      <c r="Q51" s="49"/>
      <c r="R51" s="49"/>
      <c r="S51" s="49"/>
      <c r="T51" s="49"/>
      <c r="U51" s="49"/>
      <c r="V51" s="69">
        <f>COUNTIF(J52:U52,"E")/COUNTIF(J51:U51,"P")</f>
        <v>0</v>
      </c>
      <c r="W51" s="71"/>
    </row>
    <row r="52" spans="1:72" ht="39.75" customHeight="1" x14ac:dyDescent="0.2">
      <c r="A52" s="74"/>
      <c r="B52" s="66"/>
      <c r="C52" s="76"/>
      <c r="D52" s="78"/>
      <c r="E52" s="66"/>
      <c r="F52" s="66"/>
      <c r="G52" s="66"/>
      <c r="H52" s="119"/>
      <c r="I52" s="56" t="s">
        <v>48</v>
      </c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70"/>
      <c r="W52" s="72"/>
    </row>
    <row r="53" spans="1:72" ht="27" customHeight="1" x14ac:dyDescent="0.2">
      <c r="A53" s="73">
        <v>23</v>
      </c>
      <c r="B53" s="65" t="s">
        <v>78</v>
      </c>
      <c r="C53" s="75">
        <v>1</v>
      </c>
      <c r="D53" s="77" t="s">
        <v>65</v>
      </c>
      <c r="E53" s="65" t="s">
        <v>43</v>
      </c>
      <c r="F53" s="65" t="s">
        <v>79</v>
      </c>
      <c r="G53" s="65" t="s">
        <v>45</v>
      </c>
      <c r="H53" s="67" t="s">
        <v>80</v>
      </c>
      <c r="I53" s="55" t="s">
        <v>47</v>
      </c>
      <c r="J53" s="49"/>
      <c r="K53" s="49"/>
      <c r="L53" s="49"/>
      <c r="M53" s="49" t="s">
        <v>9</v>
      </c>
      <c r="N53" s="49" t="s">
        <v>9</v>
      </c>
      <c r="O53" s="49"/>
      <c r="P53" s="49"/>
      <c r="Q53" s="49" t="s">
        <v>9</v>
      </c>
      <c r="R53" s="49"/>
      <c r="S53" s="49"/>
      <c r="T53" s="49" t="s">
        <v>9</v>
      </c>
      <c r="U53" s="49"/>
      <c r="V53" s="69">
        <f>COUNTIF(J54:U54,"E")/COUNTIF(J53:U53,"P")</f>
        <v>0</v>
      </c>
      <c r="W53" s="71"/>
    </row>
    <row r="54" spans="1:72" ht="27" customHeight="1" x14ac:dyDescent="0.2">
      <c r="A54" s="74"/>
      <c r="B54" s="66"/>
      <c r="C54" s="76"/>
      <c r="D54" s="78"/>
      <c r="E54" s="66"/>
      <c r="F54" s="66"/>
      <c r="G54" s="66"/>
      <c r="H54" s="68"/>
      <c r="I54" s="56" t="s">
        <v>48</v>
      </c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70"/>
      <c r="W54" s="72"/>
    </row>
    <row r="55" spans="1:72" ht="27.6" customHeight="1" x14ac:dyDescent="0.2">
      <c r="A55" s="73">
        <v>24</v>
      </c>
      <c r="B55" s="65" t="s">
        <v>62</v>
      </c>
      <c r="C55" s="69">
        <v>1</v>
      </c>
      <c r="D55" s="77" t="s">
        <v>65</v>
      </c>
      <c r="E55" s="65" t="s">
        <v>81</v>
      </c>
      <c r="F55" s="65" t="s">
        <v>82</v>
      </c>
      <c r="G55" s="65" t="s">
        <v>45</v>
      </c>
      <c r="H55" s="67" t="s">
        <v>46</v>
      </c>
      <c r="I55" s="55" t="s">
        <v>47</v>
      </c>
      <c r="J55" s="49"/>
      <c r="K55" s="49"/>
      <c r="L55" s="49"/>
      <c r="M55" s="49"/>
      <c r="N55" s="49"/>
      <c r="O55" s="49"/>
      <c r="P55" s="49"/>
      <c r="Q55" s="49"/>
      <c r="R55" s="49"/>
      <c r="S55" s="49" t="s">
        <v>9</v>
      </c>
      <c r="T55" s="49"/>
      <c r="U55" s="49"/>
      <c r="V55" s="69">
        <f>COUNTIF(J56:T56,"E")/COUNTIF(J55:U55,"P")</f>
        <v>0</v>
      </c>
      <c r="W55" s="71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32.1" customHeight="1" x14ac:dyDescent="0.2">
      <c r="A56" s="74"/>
      <c r="B56" s="66"/>
      <c r="C56" s="70"/>
      <c r="D56" s="78"/>
      <c r="E56" s="66"/>
      <c r="F56" s="66"/>
      <c r="G56" s="66"/>
      <c r="H56" s="119"/>
      <c r="I56" s="56" t="s">
        <v>48</v>
      </c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70"/>
      <c r="W56" s="7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21.75" customHeight="1" x14ac:dyDescent="0.2">
      <c r="A57" s="73">
        <v>25</v>
      </c>
      <c r="B57" s="65" t="s">
        <v>41</v>
      </c>
      <c r="C57" s="69">
        <v>1</v>
      </c>
      <c r="D57" s="77" t="s">
        <v>83</v>
      </c>
      <c r="E57" s="65" t="s">
        <v>43</v>
      </c>
      <c r="F57" s="65" t="s">
        <v>84</v>
      </c>
      <c r="G57" s="65" t="s">
        <v>45</v>
      </c>
      <c r="H57" s="67" t="s">
        <v>46</v>
      </c>
      <c r="I57" s="55" t="s">
        <v>47</v>
      </c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 t="s">
        <v>9</v>
      </c>
      <c r="U57" s="49"/>
      <c r="V57" s="69">
        <f>COUNTIF(J58:U58,"E")/COUNTIF(J57:U57,"P")</f>
        <v>0</v>
      </c>
      <c r="W57" s="71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21.75" customHeight="1" x14ac:dyDescent="0.2">
      <c r="A58" s="74"/>
      <c r="B58" s="66"/>
      <c r="C58" s="70"/>
      <c r="D58" s="78"/>
      <c r="E58" s="66"/>
      <c r="F58" s="66"/>
      <c r="G58" s="66"/>
      <c r="H58" s="119"/>
      <c r="I58" s="56" t="s">
        <v>48</v>
      </c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70"/>
      <c r="W58" s="7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32.25" customHeight="1" x14ac:dyDescent="0.2">
      <c r="A59" s="73">
        <v>26</v>
      </c>
      <c r="B59" s="65" t="s">
        <v>41</v>
      </c>
      <c r="C59" s="75">
        <v>1</v>
      </c>
      <c r="D59" s="77" t="s">
        <v>83</v>
      </c>
      <c r="E59" s="65" t="s">
        <v>43</v>
      </c>
      <c r="F59" s="65" t="s">
        <v>85</v>
      </c>
      <c r="G59" s="105" t="s">
        <v>57</v>
      </c>
      <c r="H59" s="67" t="s">
        <v>73</v>
      </c>
      <c r="I59" s="55" t="s">
        <v>47</v>
      </c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 t="s">
        <v>9</v>
      </c>
      <c r="U59" s="49"/>
      <c r="V59" s="69">
        <f>COUNTIF(J60:U60,"E")/COUNTIF(J59:U59,"P")</f>
        <v>0</v>
      </c>
      <c r="W59" s="71"/>
    </row>
    <row r="60" spans="1:72" ht="32.25" customHeight="1" x14ac:dyDescent="0.2">
      <c r="A60" s="74"/>
      <c r="B60" s="66"/>
      <c r="C60" s="76"/>
      <c r="D60" s="78"/>
      <c r="E60" s="66"/>
      <c r="F60" s="66"/>
      <c r="G60" s="106"/>
      <c r="H60" s="68"/>
      <c r="I60" s="56" t="s">
        <v>48</v>
      </c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70"/>
      <c r="W60" s="72"/>
    </row>
    <row r="61" spans="1:72" ht="32.25" customHeight="1" x14ac:dyDescent="0.2">
      <c r="A61" s="73">
        <v>27</v>
      </c>
      <c r="B61" s="97" t="s">
        <v>86</v>
      </c>
      <c r="C61" s="75">
        <v>1</v>
      </c>
      <c r="D61" s="77" t="s">
        <v>87</v>
      </c>
      <c r="E61" s="65" t="s">
        <v>88</v>
      </c>
      <c r="F61" s="65" t="s">
        <v>89</v>
      </c>
      <c r="G61" s="105" t="s">
        <v>45</v>
      </c>
      <c r="H61" s="67" t="s">
        <v>46</v>
      </c>
      <c r="I61" s="55" t="s">
        <v>47</v>
      </c>
      <c r="J61" s="49"/>
      <c r="K61" s="49"/>
      <c r="L61" s="49"/>
      <c r="M61" s="49" t="s">
        <v>9</v>
      </c>
      <c r="N61" s="49"/>
      <c r="O61" s="49" t="s">
        <v>9</v>
      </c>
      <c r="P61" s="49"/>
      <c r="Q61" s="49"/>
      <c r="R61" s="49" t="s">
        <v>9</v>
      </c>
      <c r="S61" s="49"/>
      <c r="T61" s="49"/>
      <c r="U61" s="49" t="s">
        <v>9</v>
      </c>
      <c r="V61" s="69">
        <f t="shared" ref="V61" si="6">COUNTIF(J62:U62,"E")/COUNTIF(J61:U61,"P")</f>
        <v>0</v>
      </c>
      <c r="W61" s="50"/>
    </row>
    <row r="62" spans="1:72" ht="32.25" customHeight="1" x14ac:dyDescent="0.2">
      <c r="A62" s="74"/>
      <c r="B62" s="98"/>
      <c r="C62" s="76"/>
      <c r="D62" s="78"/>
      <c r="E62" s="66"/>
      <c r="F62" s="66"/>
      <c r="G62" s="106"/>
      <c r="H62" s="68"/>
      <c r="I62" s="56" t="s">
        <v>48</v>
      </c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70"/>
      <c r="W62" s="52"/>
    </row>
    <row r="63" spans="1:72" ht="32.25" customHeight="1" x14ac:dyDescent="0.2">
      <c r="A63" s="73">
        <v>28</v>
      </c>
      <c r="B63" s="101" t="s">
        <v>86</v>
      </c>
      <c r="C63" s="103">
        <v>1</v>
      </c>
      <c r="D63" s="86" t="s">
        <v>42</v>
      </c>
      <c r="E63" s="65" t="s">
        <v>43</v>
      </c>
      <c r="F63" s="130" t="s">
        <v>90</v>
      </c>
      <c r="G63" s="132" t="s">
        <v>69</v>
      </c>
      <c r="H63" s="113" t="s">
        <v>46</v>
      </c>
      <c r="I63" s="59" t="s">
        <v>47</v>
      </c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 t="s">
        <v>9</v>
      </c>
      <c r="V63" s="69">
        <f t="shared" ref="V63" si="7">COUNTIF(J64:U64,"E")/COUNTIF(J63:U63,"P")</f>
        <v>0</v>
      </c>
      <c r="W63" s="53"/>
    </row>
    <row r="64" spans="1:72" ht="32.25" customHeight="1" x14ac:dyDescent="0.2">
      <c r="A64" s="74"/>
      <c r="B64" s="102"/>
      <c r="C64" s="104"/>
      <c r="D64" s="129"/>
      <c r="E64" s="66"/>
      <c r="F64" s="131"/>
      <c r="G64" s="133"/>
      <c r="H64" s="134"/>
      <c r="I64" s="61" t="s">
        <v>48</v>
      </c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70"/>
      <c r="W64" s="32"/>
    </row>
    <row r="65" spans="1:23" ht="26.25" customHeight="1" x14ac:dyDescent="0.2">
      <c r="A65" s="2"/>
      <c r="B65" s="36"/>
      <c r="C65" s="7"/>
      <c r="D65" s="63"/>
      <c r="E65" s="8"/>
      <c r="F65" s="8"/>
      <c r="G65" s="8"/>
      <c r="H65" s="34"/>
      <c r="I65" s="9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35"/>
      <c r="U65" s="10"/>
      <c r="V65" s="11"/>
      <c r="W65" s="11"/>
    </row>
    <row r="66" spans="1:23" ht="12.75" x14ac:dyDescent="0.2">
      <c r="B66" s="7"/>
      <c r="C66" s="7"/>
      <c r="D66" s="63"/>
      <c r="E66" s="8"/>
      <c r="F66" s="8"/>
      <c r="G66" s="2"/>
      <c r="H66" s="2"/>
      <c r="I66" s="9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1"/>
    </row>
    <row r="67" spans="1:23" ht="49.9" customHeight="1" thickBot="1" x14ac:dyDescent="0.25">
      <c r="B67" s="7"/>
      <c r="C67" s="7"/>
      <c r="D67" s="63"/>
      <c r="E67" s="135" t="e" vm="1">
        <v>#VALUE!</v>
      </c>
      <c r="F67" s="135"/>
      <c r="G67" s="135"/>
      <c r="I67" s="17" t="s">
        <v>10</v>
      </c>
      <c r="J67" s="18">
        <f t="shared" ref="J67:U67" si="8">COUNTIF(J9:J64,"P")</f>
        <v>3</v>
      </c>
      <c r="K67" s="18">
        <f t="shared" si="8"/>
        <v>3</v>
      </c>
      <c r="L67" s="18">
        <f t="shared" si="8"/>
        <v>1</v>
      </c>
      <c r="M67" s="18">
        <f t="shared" si="8"/>
        <v>7</v>
      </c>
      <c r="N67" s="18">
        <f t="shared" si="8"/>
        <v>8</v>
      </c>
      <c r="O67" s="18">
        <f t="shared" si="8"/>
        <v>7</v>
      </c>
      <c r="P67" s="18">
        <f t="shared" si="8"/>
        <v>7</v>
      </c>
      <c r="Q67" s="18">
        <f t="shared" si="8"/>
        <v>4</v>
      </c>
      <c r="R67" s="18">
        <f t="shared" si="8"/>
        <v>7</v>
      </c>
      <c r="S67" s="18">
        <f t="shared" si="8"/>
        <v>4</v>
      </c>
      <c r="T67" s="18">
        <f t="shared" si="8"/>
        <v>6</v>
      </c>
      <c r="U67" s="18">
        <f t="shared" si="8"/>
        <v>9</v>
      </c>
      <c r="V67" s="23">
        <f>SUM(J67:U67)</f>
        <v>66</v>
      </c>
    </row>
    <row r="68" spans="1:23" ht="49.9" customHeight="1" thickTop="1" thickBot="1" x14ac:dyDescent="0.25">
      <c r="B68" s="7"/>
      <c r="C68" s="7"/>
      <c r="D68" s="63"/>
      <c r="E68" s="115" t="s">
        <v>133</v>
      </c>
      <c r="F68" s="116"/>
      <c r="G68" s="116"/>
      <c r="I68" s="19" t="s">
        <v>91</v>
      </c>
      <c r="J68" s="20">
        <f t="shared" ref="J68:U68" si="9">COUNTIF(J9:J64,"E")</f>
        <v>1</v>
      </c>
      <c r="K68" s="20">
        <f t="shared" si="9"/>
        <v>0</v>
      </c>
      <c r="L68" s="20">
        <f t="shared" si="9"/>
        <v>0</v>
      </c>
      <c r="M68" s="20">
        <f t="shared" si="9"/>
        <v>0</v>
      </c>
      <c r="N68" s="20">
        <f t="shared" si="9"/>
        <v>0</v>
      </c>
      <c r="O68" s="20">
        <f t="shared" si="9"/>
        <v>0</v>
      </c>
      <c r="P68" s="20">
        <f t="shared" si="9"/>
        <v>0</v>
      </c>
      <c r="Q68" s="20">
        <f t="shared" si="9"/>
        <v>0</v>
      </c>
      <c r="R68" s="20">
        <f t="shared" si="9"/>
        <v>0</v>
      </c>
      <c r="S68" s="20">
        <f t="shared" si="9"/>
        <v>0</v>
      </c>
      <c r="T68" s="20">
        <f t="shared" si="9"/>
        <v>0</v>
      </c>
      <c r="U68" s="20">
        <f t="shared" si="9"/>
        <v>0</v>
      </c>
      <c r="V68" s="23">
        <f>SUM(J68:U68)</f>
        <v>1</v>
      </c>
    </row>
    <row r="69" spans="1:23" ht="49.9" customHeight="1" thickTop="1" thickBot="1" x14ac:dyDescent="0.25">
      <c r="B69" s="7"/>
      <c r="C69" s="7"/>
      <c r="D69" s="63"/>
      <c r="E69"/>
      <c r="I69" s="19" t="s">
        <v>92</v>
      </c>
      <c r="J69" s="21">
        <f>IFERROR((J68/J67),0)</f>
        <v>0.33333333333333331</v>
      </c>
      <c r="K69" s="21">
        <f t="shared" ref="K69:U69" si="10">IFERROR((K68/K67),0)</f>
        <v>0</v>
      </c>
      <c r="L69" s="21">
        <f t="shared" si="10"/>
        <v>0</v>
      </c>
      <c r="M69" s="21">
        <f t="shared" si="10"/>
        <v>0</v>
      </c>
      <c r="N69" s="21">
        <f t="shared" si="10"/>
        <v>0</v>
      </c>
      <c r="O69" s="21">
        <f t="shared" si="10"/>
        <v>0</v>
      </c>
      <c r="P69" s="21">
        <f t="shared" si="10"/>
        <v>0</v>
      </c>
      <c r="Q69" s="21">
        <f t="shared" si="10"/>
        <v>0</v>
      </c>
      <c r="R69" s="21">
        <f t="shared" si="10"/>
        <v>0</v>
      </c>
      <c r="S69" s="21">
        <f t="shared" si="10"/>
        <v>0</v>
      </c>
      <c r="T69" s="21">
        <f t="shared" si="10"/>
        <v>0</v>
      </c>
      <c r="U69" s="21">
        <f t="shared" si="10"/>
        <v>0</v>
      </c>
      <c r="V69" s="24">
        <f>AVERAGE(J69:U69)</f>
        <v>2.7777777777777776E-2</v>
      </c>
    </row>
    <row r="70" spans="1:23" ht="49.9" customHeight="1" thickTop="1" x14ac:dyDescent="0.2">
      <c r="B70" s="7"/>
      <c r="C70" s="7"/>
      <c r="D70" s="63"/>
      <c r="E70" s="115" t="s">
        <v>93</v>
      </c>
      <c r="F70" s="116"/>
      <c r="G70" s="116"/>
    </row>
    <row r="71" spans="1:23" ht="22.5" x14ac:dyDescent="0.2">
      <c r="B71" s="1"/>
      <c r="C71" s="1"/>
      <c r="D71" s="64"/>
      <c r="E71" s="1"/>
      <c r="F71" s="1"/>
      <c r="I71" s="25" t="s">
        <v>94</v>
      </c>
      <c r="J71" s="12">
        <f>AVERAGE(J69:U69)</f>
        <v>2.7777777777777776E-2</v>
      </c>
    </row>
    <row r="72" spans="1:23" ht="12.75" customHeight="1" x14ac:dyDescent="0.2">
      <c r="B72" s="1"/>
      <c r="C72" s="1"/>
      <c r="D72" s="64"/>
      <c r="E72" s="1"/>
      <c r="F72" s="1"/>
    </row>
  </sheetData>
  <autoFilter ref="B8:U69" xr:uid="{00000000-0009-0000-0000-000000000000}"/>
  <mergeCells count="293">
    <mergeCell ref="E67:G67"/>
    <mergeCell ref="V61:V62"/>
    <mergeCell ref="V63:V64"/>
    <mergeCell ref="V49:V50"/>
    <mergeCell ref="W49:W50"/>
    <mergeCell ref="D33:D34"/>
    <mergeCell ref="C29:C30"/>
    <mergeCell ref="E31:E32"/>
    <mergeCell ref="H33:H34"/>
    <mergeCell ref="G33:G34"/>
    <mergeCell ref="H63:H64"/>
    <mergeCell ref="V59:V60"/>
    <mergeCell ref="V57:V58"/>
    <mergeCell ref="V55:V56"/>
    <mergeCell ref="C51:C52"/>
    <mergeCell ref="E51:E52"/>
    <mergeCell ref="D55:D56"/>
    <mergeCell ref="V53:V54"/>
    <mergeCell ref="W53:W54"/>
    <mergeCell ref="W59:W60"/>
    <mergeCell ref="W57:W58"/>
    <mergeCell ref="W55:W56"/>
    <mergeCell ref="D51:D52"/>
    <mergeCell ref="C55:C56"/>
    <mergeCell ref="D57:D58"/>
    <mergeCell ref="D63:D64"/>
    <mergeCell ref="F63:F64"/>
    <mergeCell ref="G63:G64"/>
    <mergeCell ref="H55:H56"/>
    <mergeCell ref="E55:E56"/>
    <mergeCell ref="F55:F56"/>
    <mergeCell ref="G55:G56"/>
    <mergeCell ref="H59:H60"/>
    <mergeCell ref="H57:H58"/>
    <mergeCell ref="H61:H62"/>
    <mergeCell ref="V51:V52"/>
    <mergeCell ref="G53:G54"/>
    <mergeCell ref="B43:B44"/>
    <mergeCell ref="C41:C42"/>
    <mergeCell ref="C43:C44"/>
    <mergeCell ref="E39:E40"/>
    <mergeCell ref="B41:B42"/>
    <mergeCell ref="C49:C50"/>
    <mergeCell ref="B51:B52"/>
    <mergeCell ref="C39:C40"/>
    <mergeCell ref="D41:D42"/>
    <mergeCell ref="H45:H46"/>
    <mergeCell ref="V45:V46"/>
    <mergeCell ref="V9:V10"/>
    <mergeCell ref="V11:V12"/>
    <mergeCell ref="W9:W10"/>
    <mergeCell ref="W11:W12"/>
    <mergeCell ref="D9:D10"/>
    <mergeCell ref="D11:D12"/>
    <mergeCell ref="E9:E10"/>
    <mergeCell ref="H9:H10"/>
    <mergeCell ref="H11:H12"/>
    <mergeCell ref="U1:V2"/>
    <mergeCell ref="F1:T2"/>
    <mergeCell ref="V41:V42"/>
    <mergeCell ref="H51:H52"/>
    <mergeCell ref="V33:V34"/>
    <mergeCell ref="C33:C34"/>
    <mergeCell ref="V43:V44"/>
    <mergeCell ref="E41:E42"/>
    <mergeCell ref="E43:E44"/>
    <mergeCell ref="D43:D44"/>
    <mergeCell ref="D45:D46"/>
    <mergeCell ref="C3:U3"/>
    <mergeCell ref="V3:W3"/>
    <mergeCell ref="C4:U4"/>
    <mergeCell ref="C5:U5"/>
    <mergeCell ref="C6:U6"/>
    <mergeCell ref="H17:H18"/>
    <mergeCell ref="H21:H22"/>
    <mergeCell ref="F11:F12"/>
    <mergeCell ref="G11:G12"/>
    <mergeCell ref="F15:F16"/>
    <mergeCell ref="G15:G16"/>
    <mergeCell ref="H15:H16"/>
    <mergeCell ref="F17:F18"/>
    <mergeCell ref="F45:F46"/>
    <mergeCell ref="E70:G70"/>
    <mergeCell ref="B9:B10"/>
    <mergeCell ref="B11:B12"/>
    <mergeCell ref="B17:B18"/>
    <mergeCell ref="B21:B22"/>
    <mergeCell ref="B23:B24"/>
    <mergeCell ref="B29:B30"/>
    <mergeCell ref="E17:E18"/>
    <mergeCell ref="E21:E22"/>
    <mergeCell ref="E23:E24"/>
    <mergeCell ref="E29:E30"/>
    <mergeCell ref="E11:E12"/>
    <mergeCell ref="E68:G68"/>
    <mergeCell ref="C57:C58"/>
    <mergeCell ref="E57:E58"/>
    <mergeCell ref="E53:E54"/>
    <mergeCell ref="B39:B40"/>
    <mergeCell ref="D29:D30"/>
    <mergeCell ref="D31:D32"/>
    <mergeCell ref="F9:F10"/>
    <mergeCell ref="G9:G10"/>
    <mergeCell ref="D15:D16"/>
    <mergeCell ref="E63:E64"/>
    <mergeCell ref="W37:W38"/>
    <mergeCell ref="W51:W52"/>
    <mergeCell ref="H43:H44"/>
    <mergeCell ref="V39:V40"/>
    <mergeCell ref="C23:C24"/>
    <mergeCell ref="F53:F54"/>
    <mergeCell ref="G45:G46"/>
    <mergeCell ref="H53:H54"/>
    <mergeCell ref="G29:G30"/>
    <mergeCell ref="F29:F30"/>
    <mergeCell ref="F41:F42"/>
    <mergeCell ref="F33:F34"/>
    <mergeCell ref="H41:H42"/>
    <mergeCell ref="G41:G42"/>
    <mergeCell ref="F51:F52"/>
    <mergeCell ref="C53:C54"/>
    <mergeCell ref="D53:D54"/>
    <mergeCell ref="G51:G52"/>
    <mergeCell ref="G39:G40"/>
    <mergeCell ref="H39:H40"/>
    <mergeCell ref="G49:G50"/>
    <mergeCell ref="H49:H50"/>
    <mergeCell ref="F49:F50"/>
    <mergeCell ref="F43:F44"/>
    <mergeCell ref="W21:W22"/>
    <mergeCell ref="W23:W24"/>
    <mergeCell ref="F21:F22"/>
    <mergeCell ref="F31:F32"/>
    <mergeCell ref="F23:F24"/>
    <mergeCell ref="F37:F38"/>
    <mergeCell ref="H31:H32"/>
    <mergeCell ref="G31:G32"/>
    <mergeCell ref="V17:V18"/>
    <mergeCell ref="V21:V22"/>
    <mergeCell ref="V23:V24"/>
    <mergeCell ref="W33:W34"/>
    <mergeCell ref="W29:W30"/>
    <mergeCell ref="W31:W32"/>
    <mergeCell ref="G17:G18"/>
    <mergeCell ref="G21:G22"/>
    <mergeCell ref="G23:G24"/>
    <mergeCell ref="H23:H24"/>
    <mergeCell ref="W17:W18"/>
    <mergeCell ref="H29:H30"/>
    <mergeCell ref="V29:V30"/>
    <mergeCell ref="V31:V32"/>
    <mergeCell ref="W25:W26"/>
    <mergeCell ref="W27:W28"/>
    <mergeCell ref="G61:G62"/>
    <mergeCell ref="G57:G58"/>
    <mergeCell ref="D59:D60"/>
    <mergeCell ref="G59:G60"/>
    <mergeCell ref="F61:F62"/>
    <mergeCell ref="F57:F58"/>
    <mergeCell ref="E59:E60"/>
    <mergeCell ref="F59:F60"/>
    <mergeCell ref="D61:D62"/>
    <mergeCell ref="B63:B64"/>
    <mergeCell ref="A63:A64"/>
    <mergeCell ref="C15:C16"/>
    <mergeCell ref="A17:A18"/>
    <mergeCell ref="A21:A22"/>
    <mergeCell ref="A23:A24"/>
    <mergeCell ref="C63:C64"/>
    <mergeCell ref="C17:C18"/>
    <mergeCell ref="C21:C22"/>
    <mergeCell ref="C31:C32"/>
    <mergeCell ref="B53:B54"/>
    <mergeCell ref="B59:B60"/>
    <mergeCell ref="C59:C60"/>
    <mergeCell ref="A53:A54"/>
    <mergeCell ref="A55:A56"/>
    <mergeCell ref="A57:A58"/>
    <mergeCell ref="A41:A42"/>
    <mergeCell ref="A43:A44"/>
    <mergeCell ref="A45:A46"/>
    <mergeCell ref="A49:A50"/>
    <mergeCell ref="B61:B62"/>
    <mergeCell ref="B15:B16"/>
    <mergeCell ref="B55:B56"/>
    <mergeCell ref="A29:A30"/>
    <mergeCell ref="A1:E2"/>
    <mergeCell ref="A3:B3"/>
    <mergeCell ref="A4:B4"/>
    <mergeCell ref="A5:B5"/>
    <mergeCell ref="A6:B6"/>
    <mergeCell ref="B49:B50"/>
    <mergeCell ref="A9:A10"/>
    <mergeCell ref="A11:A12"/>
    <mergeCell ref="A15:A16"/>
    <mergeCell ref="B33:B34"/>
    <mergeCell ref="B31:B32"/>
    <mergeCell ref="E15:E16"/>
    <mergeCell ref="A37:A38"/>
    <mergeCell ref="B37:B38"/>
    <mergeCell ref="C37:C38"/>
    <mergeCell ref="C9:C10"/>
    <mergeCell ref="C11:C12"/>
    <mergeCell ref="D17:D18"/>
    <mergeCell ref="D21:D22"/>
    <mergeCell ref="D23:D24"/>
    <mergeCell ref="D37:D38"/>
    <mergeCell ref="E37:E38"/>
    <mergeCell ref="A31:A32"/>
    <mergeCell ref="A33:A34"/>
    <mergeCell ref="A39:A40"/>
    <mergeCell ref="E33:E34"/>
    <mergeCell ref="E61:E62"/>
    <mergeCell ref="D49:D50"/>
    <mergeCell ref="E49:E50"/>
    <mergeCell ref="D39:D40"/>
    <mergeCell ref="B45:B46"/>
    <mergeCell ref="C45:C46"/>
    <mergeCell ref="E45:E46"/>
    <mergeCell ref="A51:A52"/>
    <mergeCell ref="B57:B58"/>
    <mergeCell ref="A59:A60"/>
    <mergeCell ref="A61:A62"/>
    <mergeCell ref="C61:C62"/>
    <mergeCell ref="A35:A36"/>
    <mergeCell ref="B35:B36"/>
    <mergeCell ref="C35:C36"/>
    <mergeCell ref="D35:D36"/>
    <mergeCell ref="E35:E36"/>
    <mergeCell ref="W13:W14"/>
    <mergeCell ref="A19:A20"/>
    <mergeCell ref="B19:B20"/>
    <mergeCell ref="C19:C20"/>
    <mergeCell ref="D19:D20"/>
    <mergeCell ref="E19:E20"/>
    <mergeCell ref="F19:F20"/>
    <mergeCell ref="G19:G20"/>
    <mergeCell ref="H19:H20"/>
    <mergeCell ref="V19:V20"/>
    <mergeCell ref="W19:W20"/>
    <mergeCell ref="A13:A14"/>
    <mergeCell ref="B13:B14"/>
    <mergeCell ref="C13:C14"/>
    <mergeCell ref="D13:D14"/>
    <mergeCell ref="E13:E14"/>
    <mergeCell ref="F13:F14"/>
    <mergeCell ref="G13:G14"/>
    <mergeCell ref="H13:H14"/>
    <mergeCell ref="V13:V14"/>
    <mergeCell ref="V15:V16"/>
    <mergeCell ref="W15:W16"/>
    <mergeCell ref="A25:A26"/>
    <mergeCell ref="B25:B26"/>
    <mergeCell ref="C25:C26"/>
    <mergeCell ref="D25:D26"/>
    <mergeCell ref="E25:E26"/>
    <mergeCell ref="F25:F26"/>
    <mergeCell ref="G25:G26"/>
    <mergeCell ref="H25:H26"/>
    <mergeCell ref="V25:V26"/>
    <mergeCell ref="A27:A28"/>
    <mergeCell ref="B27:B28"/>
    <mergeCell ref="C27:C28"/>
    <mergeCell ref="D27:D28"/>
    <mergeCell ref="E27:E28"/>
    <mergeCell ref="F27:F28"/>
    <mergeCell ref="G27:G28"/>
    <mergeCell ref="H27:H28"/>
    <mergeCell ref="V27:V28"/>
    <mergeCell ref="F35:F36"/>
    <mergeCell ref="G35:G36"/>
    <mergeCell ref="H35:H36"/>
    <mergeCell ref="V35:V36"/>
    <mergeCell ref="W35:W36"/>
    <mergeCell ref="A47:A48"/>
    <mergeCell ref="B47:B48"/>
    <mergeCell ref="C47:C48"/>
    <mergeCell ref="D47:D48"/>
    <mergeCell ref="E47:E48"/>
    <mergeCell ref="F47:F48"/>
    <mergeCell ref="G47:G48"/>
    <mergeCell ref="H47:H48"/>
    <mergeCell ref="V47:V48"/>
    <mergeCell ref="W47:W48"/>
    <mergeCell ref="W45:W46"/>
    <mergeCell ref="W39:W40"/>
    <mergeCell ref="W41:W42"/>
    <mergeCell ref="F39:F40"/>
    <mergeCell ref="G43:G44"/>
    <mergeCell ref="W43:W44"/>
    <mergeCell ref="G37:G38"/>
    <mergeCell ref="H37:H38"/>
    <mergeCell ref="V37:V38"/>
  </mergeCells>
  <conditionalFormatting sqref="J9:U66">
    <cfRule type="cellIs" dxfId="2" priority="1" operator="equal">
      <formula>"NE "</formula>
    </cfRule>
    <cfRule type="cellIs" dxfId="1" priority="2" operator="equal">
      <formula>"E"</formula>
    </cfRule>
    <cfRule type="cellIs" dxfId="0" priority="3" operator="equal">
      <formula>"P"</formula>
    </cfRule>
  </conditionalFormatting>
  <dataValidations count="3">
    <dataValidation type="list" allowBlank="1" showInputMessage="1" showErrorMessage="1" sqref="E63:E65 E51:E61 E21:E37 E9:E19 E39:E49" xr:uid="{00000000-0002-0000-0000-000000000000}">
      <formula1>Perspectiva</formula1>
    </dataValidation>
    <dataValidation type="list" allowBlank="1" showInputMessage="1" showErrorMessage="1" sqref="B63 B65 B51:B61 B21:B37 B9:B19 B39:B49" xr:uid="{00000000-0002-0000-0000-000001000000}">
      <formula1>Objetivos</formula1>
    </dataValidation>
    <dataValidation type="list" allowBlank="1" showInputMessage="1" showErrorMessage="1" sqref="J65:U66" xr:uid="{00000000-0002-0000-0000-000002000000}">
      <formula1>$T$5:$T$6</formula1>
    </dataValidation>
  </dataValidations>
  <printOptions horizontalCentered="1"/>
  <pageMargins left="0.19685039370078741" right="0.19685039370078741" top="0.18" bottom="0.21" header="0" footer="0"/>
  <pageSetup scale="56" orientation="landscape" horizontalDpi="4294967295" verticalDpi="300" r:id="rId1"/>
  <headerFooter alignWithMargins="0">
    <oddHeader xml:space="preserve">&amp;C
</oddHead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Tablas!$B$3:$B$5</xm:f>
          </x14:formula1>
          <xm:sqref>J9:U12 J15:U18 J21:U24 M13:N13 R35 J37:U46 J29:U34 M35 J49:U64</xm:sqref>
        </x14:dataValidation>
        <x14:dataValidation type="list" allowBlank="1" showInputMessage="1" showErrorMessage="1" xr:uid="{00000000-0002-0000-0000-000004000000}">
          <x14:formula1>
            <xm:f>Tablas!$H$3:$H$6</xm:f>
          </x14:formula1>
          <xm:sqref>D29:D34 D9:D12 D15:D18 D21:D24 D39:D46 D49:D64</xm:sqref>
        </x14:dataValidation>
        <x14:dataValidation type="list" allowBlank="1" showInputMessage="1" showErrorMessage="1" xr:uid="{00000000-0002-0000-0000-000005000000}">
          <x14:formula1>
            <xm:f>'C:\Users\jmposada\OneDrive - INDEPORTES ANTIOQUIA\Documentos\SG SST  INDEPORTES\Anexo 8. Plan de trabajo anual\2023\Otros\[Plan de Trabajo Anual SG-SST 2023 f.xlsx]Tablas'!#REF!</xm:f>
          </x14:formula1>
          <xm:sqref>D37:D38</xm:sqref>
        </x14:dataValidation>
        <x14:dataValidation type="list" allowBlank="1" showInputMessage="1" showErrorMessage="1" xr:uid="{00000000-0002-0000-0000-000006000000}">
          <x14:formula1>
            <xm:f>'C:\Users\jmposada\OneDrive - INDEPORTES ANTIOQUIA\Documentos\SG SST  INDEPORTES\Anexo 8. Plan de trabajo anual\2023\[Plan de Trabajo Anual SG-SST 2023 REVISADO.xlsx]Tablas'!#REF!</xm:f>
          </x14:formula1>
          <xm:sqref>D13:D14 D19:D20 D25:D28 D35:D36 D47:D48 J47:U48 J19:U20 M14:N14 J25:U28 J13:L14 O13:U14 J35:L36 M36 N35:Q36 S35:U36 R36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1"/>
  <sheetViews>
    <sheetView showGridLines="0" topLeftCell="E1" workbookViewId="0">
      <selection activeCell="F17" sqref="F17"/>
    </sheetView>
  </sheetViews>
  <sheetFormatPr baseColWidth="10" defaultColWidth="11.42578125" defaultRowHeight="12.75" x14ac:dyDescent="0.2"/>
  <cols>
    <col min="1" max="1" width="3.5703125" customWidth="1"/>
    <col min="3" max="3" width="4" customWidth="1"/>
    <col min="4" max="4" width="22.28515625" bestFit="1" customWidth="1"/>
    <col min="5" max="5" width="5.28515625" customWidth="1"/>
    <col min="6" max="6" width="81.7109375" bestFit="1" customWidth="1"/>
    <col min="7" max="7" width="11.85546875" customWidth="1"/>
  </cols>
  <sheetData>
    <row r="2" spans="2:8" x14ac:dyDescent="0.2">
      <c r="B2" s="42" t="s">
        <v>95</v>
      </c>
      <c r="D2" s="42" t="s">
        <v>96</v>
      </c>
      <c r="F2" s="41" t="s">
        <v>97</v>
      </c>
      <c r="G2" s="38"/>
      <c r="H2" s="43" t="s">
        <v>98</v>
      </c>
    </row>
    <row r="3" spans="2:8" ht="38.25" x14ac:dyDescent="0.2">
      <c r="B3" s="16" t="s">
        <v>9</v>
      </c>
      <c r="D3" s="13" t="s">
        <v>99</v>
      </c>
      <c r="F3" s="37" t="s">
        <v>100</v>
      </c>
      <c r="G3" s="39"/>
      <c r="H3" s="40" t="s">
        <v>42</v>
      </c>
    </row>
    <row r="4" spans="2:8" ht="25.5" x14ac:dyDescent="0.2">
      <c r="B4" s="16" t="s">
        <v>13</v>
      </c>
      <c r="D4" s="13" t="s">
        <v>70</v>
      </c>
      <c r="F4" s="37" t="s">
        <v>51</v>
      </c>
      <c r="G4" s="39"/>
      <c r="H4" s="40" t="s">
        <v>65</v>
      </c>
    </row>
    <row r="5" spans="2:8" ht="38.25" x14ac:dyDescent="0.2">
      <c r="B5" s="16" t="s">
        <v>16</v>
      </c>
      <c r="D5" s="13" t="s">
        <v>101</v>
      </c>
      <c r="F5" s="37" t="s">
        <v>64</v>
      </c>
      <c r="G5" s="39"/>
      <c r="H5" s="40" t="s">
        <v>83</v>
      </c>
    </row>
    <row r="6" spans="2:8" ht="25.5" x14ac:dyDescent="0.2">
      <c r="D6" s="13" t="s">
        <v>102</v>
      </c>
      <c r="F6" s="37" t="s">
        <v>103</v>
      </c>
      <c r="G6" s="39"/>
      <c r="H6" s="40" t="s">
        <v>87</v>
      </c>
    </row>
    <row r="7" spans="2:8" ht="25.5" x14ac:dyDescent="0.2">
      <c r="D7" s="13" t="s">
        <v>104</v>
      </c>
      <c r="F7" s="37" t="s">
        <v>41</v>
      </c>
      <c r="G7" s="39"/>
    </row>
    <row r="8" spans="2:8" ht="25.5" x14ac:dyDescent="0.2">
      <c r="D8" s="13" t="s">
        <v>105</v>
      </c>
      <c r="F8" s="37"/>
      <c r="G8" s="39"/>
    </row>
    <row r="9" spans="2:8" x14ac:dyDescent="0.2">
      <c r="D9" s="13" t="s">
        <v>106</v>
      </c>
    </row>
    <row r="10" spans="2:8" x14ac:dyDescent="0.2">
      <c r="D10" s="13" t="s">
        <v>107</v>
      </c>
    </row>
    <row r="11" spans="2:8" ht="25.5" x14ac:dyDescent="0.2">
      <c r="D11" s="13" t="s">
        <v>43</v>
      </c>
    </row>
    <row r="12" spans="2:8" ht="25.5" x14ac:dyDescent="0.2">
      <c r="D12" s="13" t="s">
        <v>108</v>
      </c>
      <c r="F12" s="13" t="s">
        <v>109</v>
      </c>
    </row>
    <row r="13" spans="2:8" x14ac:dyDescent="0.2">
      <c r="D13" s="14" t="s">
        <v>81</v>
      </c>
      <c r="F13" s="13" t="s">
        <v>110</v>
      </c>
    </row>
    <row r="14" spans="2:8" ht="25.5" x14ac:dyDescent="0.2">
      <c r="D14" s="14" t="s">
        <v>52</v>
      </c>
      <c r="F14" s="13" t="s">
        <v>111</v>
      </c>
    </row>
    <row r="15" spans="2:8" ht="25.5" x14ac:dyDescent="0.2">
      <c r="D15" s="14" t="s">
        <v>112</v>
      </c>
      <c r="F15" s="13" t="s">
        <v>113</v>
      </c>
    </row>
    <row r="16" spans="2:8" x14ac:dyDescent="0.2">
      <c r="D16" s="13" t="s">
        <v>114</v>
      </c>
      <c r="F16" s="13" t="s">
        <v>115</v>
      </c>
    </row>
    <row r="17" spans="4:6" ht="25.5" x14ac:dyDescent="0.2">
      <c r="D17" s="14" t="s">
        <v>116</v>
      </c>
      <c r="F17" s="13" t="s">
        <v>117</v>
      </c>
    </row>
    <row r="18" spans="4:6" x14ac:dyDescent="0.2">
      <c r="D18" s="14" t="s">
        <v>118</v>
      </c>
    </row>
    <row r="19" spans="4:6" x14ac:dyDescent="0.2">
      <c r="D19" s="14" t="s">
        <v>55</v>
      </c>
    </row>
    <row r="20" spans="4:6" x14ac:dyDescent="0.2">
      <c r="D20" s="15"/>
    </row>
    <row r="21" spans="4:6" x14ac:dyDescent="0.2">
      <c r="D21" s="14" t="s">
        <v>119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D7AD00A26B9A45895D7116DE816D06" ma:contentTypeVersion="18" ma:contentTypeDescription="Crear nuevo documento." ma:contentTypeScope="" ma:versionID="c375bd3cd8b344b00a1074e78dc1394c">
  <xsd:schema xmlns:xsd="http://www.w3.org/2001/XMLSchema" xmlns:xs="http://www.w3.org/2001/XMLSchema" xmlns:p="http://schemas.microsoft.com/office/2006/metadata/properties" xmlns:ns2="dbaf2d58-a71e-4670-9be5-3d64a4e8ff6a" xmlns:ns3="1fd8df80-85c6-412b-b1f4-aa47f91e445a" targetNamespace="http://schemas.microsoft.com/office/2006/metadata/properties" ma:root="true" ma:fieldsID="7b7a2759a0f83db9ea57df35d6c505ff" ns2:_="" ns3:_="">
    <xsd:import namespace="dbaf2d58-a71e-4670-9be5-3d64a4e8ff6a"/>
    <xsd:import namespace="1fd8df80-85c6-412b-b1f4-aa47f91e44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af2d58-a71e-4670-9be5-3d64a4e8ff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57083f5-be9c-41b3-a388-000a2fa236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d8df80-85c6-412b-b1f4-aa47f91e445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d9e7173-57cf-41cd-a044-63acb2be456f}" ma:internalName="TaxCatchAll" ma:showField="CatchAllData" ma:web="1fd8df80-85c6-412b-b1f4-aa47f91e44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af2d58-a71e-4670-9be5-3d64a4e8ff6a">
      <Terms xmlns="http://schemas.microsoft.com/office/infopath/2007/PartnerControls"/>
    </lcf76f155ced4ddcb4097134ff3c332f>
    <TaxCatchAll xmlns="1fd8df80-85c6-412b-b1f4-aa47f91e445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AEF63F-C175-43B9-8744-7003334E6653}"/>
</file>

<file path=customXml/itemProps2.xml><?xml version="1.0" encoding="utf-8"?>
<ds:datastoreItem xmlns:ds="http://schemas.openxmlformats.org/officeDocument/2006/customXml" ds:itemID="{2FD43FAC-5DC7-4EA2-B858-42863C246F03}">
  <ds:schemaRefs>
    <ds:schemaRef ds:uri="http://schemas.microsoft.com/office/2006/metadata/properties"/>
    <ds:schemaRef ds:uri="http://schemas.microsoft.com/office/2006/documentManagement/types"/>
    <ds:schemaRef ds:uri="d267ff88-5dee-40ed-978f-691b9fae2304"/>
    <ds:schemaRef ds:uri="1efcbc8a-ad5c-4cde-b028-fc652e897b73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25B659A-A205-46DC-B3BF-BDA621E652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Plan de trabajo</vt:lpstr>
      <vt:lpstr>Tablas</vt:lpstr>
      <vt:lpstr>'Plan de trabajo'!Área_de_impresión</vt:lpstr>
      <vt:lpstr>Ejecución</vt:lpstr>
      <vt:lpstr>Objetivos</vt:lpstr>
      <vt:lpstr>Perspectiva</vt:lpstr>
      <vt:lpstr>'Plan de trabajo'!Títulos_a_imprimir</vt:lpstr>
    </vt:vector>
  </TitlesOfParts>
  <Manager/>
  <Company>Suramericana de Seguros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Fernando Meneses Montoya</dc:creator>
  <cp:keywords/>
  <dc:description/>
  <cp:lastModifiedBy>Lina Marcela Giraldo Cano</cp:lastModifiedBy>
  <cp:revision/>
  <dcterms:created xsi:type="dcterms:W3CDTF">2015-10-19T12:13:13Z</dcterms:created>
  <dcterms:modified xsi:type="dcterms:W3CDTF">2025-01-31T20:38:20Z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0x010100CED7AD00A26B9A45895D7116DE816D06</vt:lpwstr>
  </property>
</Properties>
</file>